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15" windowWidth="23295" windowHeight="12180"/>
  </bookViews>
  <sheets>
    <sheet name="Water Budget Overview" sheetId="3" r:id="rId1"/>
    <sheet name="Instructions and Example" sheetId="2" r:id="rId2"/>
    <sheet name="Water Budget Average Rainfall" sheetId="5" r:id="rId3"/>
    <sheet name="Water Budget Actual Rainfall" sheetId="7" r:id="rId4"/>
  </sheets>
  <calcPr calcId="145621"/>
</workbook>
</file>

<file path=xl/calcChain.xml><?xml version="1.0" encoding="utf-8"?>
<calcChain xmlns="http://schemas.openxmlformats.org/spreadsheetml/2006/main">
  <c r="I7" i="7" l="1"/>
  <c r="I8" i="7"/>
  <c r="I9" i="7"/>
  <c r="I10" i="7"/>
  <c r="I11" i="7"/>
  <c r="I12" i="7"/>
  <c r="I13" i="7"/>
  <c r="I14" i="7"/>
  <c r="I15" i="7"/>
  <c r="I16" i="7"/>
  <c r="I17" i="7"/>
  <c r="I6" i="7"/>
  <c r="I7" i="5"/>
  <c r="I12" i="5"/>
  <c r="I13" i="5"/>
  <c r="I14" i="5"/>
  <c r="I15" i="5"/>
  <c r="I16" i="5"/>
  <c r="I17" i="5"/>
  <c r="D6" i="7"/>
  <c r="K19" i="7"/>
  <c r="K20" i="7" s="1"/>
  <c r="E19" i="7"/>
  <c r="C19" i="7"/>
  <c r="F17" i="7"/>
  <c r="D17" i="7"/>
  <c r="F16" i="7"/>
  <c r="D16" i="7"/>
  <c r="F15" i="7"/>
  <c r="D15" i="7"/>
  <c r="F14" i="7"/>
  <c r="D14" i="7"/>
  <c r="F13" i="7"/>
  <c r="D13" i="7"/>
  <c r="F12" i="7"/>
  <c r="D12" i="7"/>
  <c r="F11" i="7"/>
  <c r="D11" i="7"/>
  <c r="F10" i="7"/>
  <c r="D10" i="7"/>
  <c r="F9" i="7"/>
  <c r="D9" i="7"/>
  <c r="F8" i="7"/>
  <c r="D8" i="7"/>
  <c r="F7" i="7"/>
  <c r="D7" i="7"/>
  <c r="F6" i="7"/>
  <c r="N19" i="5"/>
  <c r="K19" i="5"/>
  <c r="K20" i="5" s="1"/>
  <c r="E19" i="5"/>
  <c r="C19" i="5"/>
  <c r="F17" i="5"/>
  <c r="D17" i="5"/>
  <c r="F16" i="5"/>
  <c r="D16" i="5"/>
  <c r="F15" i="5"/>
  <c r="D15" i="5"/>
  <c r="F14" i="5"/>
  <c r="D14" i="5"/>
  <c r="F13" i="5"/>
  <c r="D13" i="5"/>
  <c r="F12" i="5"/>
  <c r="D12" i="5"/>
  <c r="F11" i="5"/>
  <c r="I11" i="5" s="1"/>
  <c r="D11" i="5"/>
  <c r="F10" i="5"/>
  <c r="I10" i="5" s="1"/>
  <c r="D10" i="5"/>
  <c r="F9" i="5"/>
  <c r="D9" i="5"/>
  <c r="I9" i="5" s="1"/>
  <c r="F8" i="5"/>
  <c r="D8" i="5"/>
  <c r="F7" i="5"/>
  <c r="D7" i="5"/>
  <c r="F6" i="5"/>
  <c r="D6" i="5"/>
  <c r="I6" i="5" l="1"/>
  <c r="I8" i="5"/>
  <c r="D19" i="7"/>
  <c r="F19" i="7"/>
  <c r="D19" i="5"/>
  <c r="F19" i="5"/>
  <c r="I19" i="7" l="1"/>
  <c r="I20" i="7" s="1"/>
  <c r="I19" i="5"/>
  <c r="I20" i="5" s="1"/>
  <c r="N23" i="2" l="1"/>
  <c r="K23" i="2"/>
  <c r="K24" i="2" s="1"/>
  <c r="E23" i="2"/>
  <c r="C23" i="2"/>
  <c r="F21" i="2"/>
  <c r="D21" i="2"/>
  <c r="I21" i="2" s="1"/>
  <c r="F20" i="2"/>
  <c r="D20" i="2"/>
  <c r="I20" i="2" s="1"/>
  <c r="F19" i="2"/>
  <c r="D19" i="2"/>
  <c r="I19" i="2" s="1"/>
  <c r="F18" i="2"/>
  <c r="D18" i="2"/>
  <c r="I18" i="2" s="1"/>
  <c r="F17" i="2"/>
  <c r="D17" i="2"/>
  <c r="I17" i="2" s="1"/>
  <c r="F16" i="2"/>
  <c r="D16" i="2"/>
  <c r="I16" i="2" s="1"/>
  <c r="F15" i="2"/>
  <c r="D15" i="2"/>
  <c r="I15" i="2" s="1"/>
  <c r="F14" i="2"/>
  <c r="D14" i="2"/>
  <c r="I14" i="2" s="1"/>
  <c r="F13" i="2"/>
  <c r="D13" i="2"/>
  <c r="I13" i="2" s="1"/>
  <c r="F12" i="2"/>
  <c r="D12" i="2"/>
  <c r="I12" i="2" s="1"/>
  <c r="F11" i="2"/>
  <c r="D11" i="2"/>
  <c r="I11" i="2" s="1"/>
  <c r="F10" i="2"/>
  <c r="D10" i="2"/>
  <c r="I10" i="2" s="1"/>
  <c r="F23" i="2" l="1"/>
  <c r="D23" i="2"/>
  <c r="I23" i="2" l="1"/>
  <c r="I24" i="2" s="1"/>
</calcChain>
</file>

<file path=xl/sharedStrings.xml><?xml version="1.0" encoding="utf-8"?>
<sst xmlns="http://schemas.openxmlformats.org/spreadsheetml/2006/main" count="139" uniqueCount="52">
  <si>
    <t>ET by Zip Code</t>
  </si>
  <si>
    <t>US Climate Data</t>
  </si>
  <si>
    <r>
      <t xml:space="preserve">This spreadsheet uses </t>
    </r>
    <r>
      <rPr>
        <b/>
        <sz val="11"/>
        <rFont val="Arial"/>
        <family val="2"/>
      </rPr>
      <t>average annual rainfall</t>
    </r>
    <r>
      <rPr>
        <sz val="11"/>
        <rFont val="Arial"/>
        <family val="2"/>
      </rPr>
      <t xml:space="preserve"> in the proposed water budget calculation.</t>
    </r>
  </si>
  <si>
    <t>1 acre inch = 27,154 gallons</t>
  </si>
  <si>
    <t>1 acre foot = 325,851 gallons</t>
  </si>
  <si>
    <t>Average Rainfall (inches)</t>
  </si>
  <si>
    <r>
      <t xml:space="preserve">Water Budget Proposed </t>
    </r>
    <r>
      <rPr>
        <b/>
        <vertAlign val="superscript"/>
        <sz val="11"/>
        <rFont val="Arial"/>
        <family val="2"/>
      </rPr>
      <t xml:space="preserve">a         </t>
    </r>
    <r>
      <rPr>
        <b/>
        <sz val="11"/>
        <rFont val="Arial"/>
        <family val="2"/>
      </rPr>
      <t xml:space="preserve"> (gallons) </t>
    </r>
  </si>
  <si>
    <t>WeatherDB</t>
  </si>
  <si>
    <t>A proposed water budget is calculated automatically. The information in this spreadsheet is based on Birmingham, Ala. ET and historical rainfall on a property with 104.5 irrigated acres.</t>
  </si>
  <si>
    <t>The adjustment factor for warm-season grasses is 0.7; the adjustment factor for cool-season grasses is 0.8.                                           Visit the link below for more details.</t>
  </si>
  <si>
    <t>Enter average rainfall per month in inches. For historic rainfall averages, visit one of the links below.</t>
  </si>
  <si>
    <r>
      <t xml:space="preserve">ET Adjustment Factor </t>
    </r>
    <r>
      <rPr>
        <b/>
        <vertAlign val="superscript"/>
        <sz val="11"/>
        <rFont val="Arial"/>
        <family val="2"/>
      </rPr>
      <t>y</t>
    </r>
  </si>
  <si>
    <r>
      <rPr>
        <vertAlign val="superscript"/>
        <sz val="11"/>
        <rFont val="Arial"/>
        <family val="2"/>
      </rPr>
      <t>x</t>
    </r>
    <r>
      <rPr>
        <sz val="11"/>
        <rFont val="Arial"/>
        <family val="2"/>
      </rPr>
      <t xml:space="preserve">  0.5 adjustment factor for surface runoff</t>
    </r>
  </si>
  <si>
    <t>Month</t>
  </si>
  <si>
    <t>Water Budget Calculations for Golf Courses (EXAMPLE)</t>
  </si>
  <si>
    <t>This is an adjustment; some amount     of rainfall runs    off the surface.</t>
  </si>
  <si>
    <t>Total gallons</t>
  </si>
  <si>
    <t>Total acre feet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</si>
  <si>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</si>
  <si>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</si>
  <si>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</si>
  <si>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</si>
  <si>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</si>
  <si>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</si>
  <si>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</si>
  <si>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</si>
  <si>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</si>
  <si>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</si>
  <si>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</si>
  <si>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</si>
  <si>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</si>
  <si>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Actual             Water Use (gallons)</t>
  </si>
  <si>
    <t>Actual Rainfall (inches)</t>
  </si>
  <si>
    <t>Understanding ET Adjustment Factor</t>
  </si>
  <si>
    <t>Enter the amount of irrigated acreage.</t>
  </si>
  <si>
    <t>Click on the link below to  find historic ET, enter monthly ET values in the cells below.</t>
  </si>
  <si>
    <t>Water Budget Calculations for Golf Courses using Average Rainfall</t>
  </si>
  <si>
    <r>
      <t xml:space="preserve">Irrigated Area </t>
    </r>
    <r>
      <rPr>
        <b/>
        <vertAlign val="superscript"/>
        <sz val="11"/>
        <rFont val="Arial"/>
        <family val="2"/>
      </rPr>
      <t xml:space="preserve">z           </t>
    </r>
    <r>
      <rPr>
        <b/>
        <sz val="11"/>
        <rFont val="Arial"/>
        <family val="2"/>
      </rPr>
      <t xml:space="preserve"> (acres)</t>
    </r>
  </si>
  <si>
    <r>
      <t xml:space="preserve">Irrigated Area </t>
    </r>
    <r>
      <rPr>
        <b/>
        <vertAlign val="superscript"/>
        <sz val="11"/>
        <rFont val="Arial"/>
        <family val="2"/>
      </rPr>
      <t xml:space="preserve">z </t>
    </r>
    <r>
      <rPr>
        <b/>
        <sz val="11"/>
        <rFont val="Arial"/>
        <family val="2"/>
      </rPr>
      <t>(acres)</t>
    </r>
  </si>
  <si>
    <t>Water Budget Calculations for Golf Courses using Actual Rainfall</t>
  </si>
  <si>
    <r>
      <rPr>
        <vertAlign val="superscript"/>
        <sz val="11"/>
        <rFont val="Arial"/>
        <family val="2"/>
      </rPr>
      <t>y</t>
    </r>
    <r>
      <rPr>
        <sz val="11"/>
        <rFont val="Arial"/>
        <family val="2"/>
      </rPr>
      <t xml:space="preserve">  0.7 for warm-season turfgrasses; 0.8 for cool-season turfgrasses</t>
    </r>
  </si>
  <si>
    <r>
      <t>ET</t>
    </r>
    <r>
      <rPr>
        <b/>
        <vertAlign val="subscript"/>
        <sz val="11"/>
        <rFont val="Arial"/>
        <family val="2"/>
      </rPr>
      <t xml:space="preserve">o </t>
    </r>
    <r>
      <rPr>
        <b/>
        <sz val="11"/>
        <rFont val="Arial"/>
        <family val="2"/>
      </rPr>
      <t xml:space="preserve">Daily </t>
    </r>
    <r>
      <rPr>
        <b/>
        <vertAlign val="superscript"/>
        <sz val="11"/>
        <rFont val="Arial"/>
        <family val="2"/>
      </rPr>
      <t xml:space="preserve">w                                     </t>
    </r>
    <r>
      <rPr>
        <b/>
        <sz val="11"/>
        <rFont val="Arial"/>
        <family val="2"/>
      </rPr>
      <t>(inches)</t>
    </r>
  </si>
  <si>
    <r>
      <t>ET</t>
    </r>
    <r>
      <rPr>
        <b/>
        <vertAlign val="subscript"/>
        <sz val="11"/>
        <rFont val="Arial"/>
        <family val="2"/>
      </rPr>
      <t xml:space="preserve">o </t>
    </r>
    <r>
      <rPr>
        <b/>
        <sz val="11"/>
        <rFont val="Arial"/>
        <family val="2"/>
      </rPr>
      <t>Monthly (inches)</t>
    </r>
  </si>
  <si>
    <r>
      <rPr>
        <vertAlign val="superscript"/>
        <sz val="11"/>
        <rFont val="Arial"/>
        <family val="2"/>
      </rPr>
      <t>w</t>
    </r>
    <r>
      <rPr>
        <sz val="11"/>
        <rFont val="Arial"/>
        <family val="2"/>
      </rPr>
      <t xml:space="preserve">  Historical reference evapotranspiration, ET</t>
    </r>
    <r>
      <rPr>
        <vertAlign val="subscript"/>
        <sz val="11"/>
        <rFont val="Arial"/>
        <family val="2"/>
      </rPr>
      <t>o</t>
    </r>
    <r>
      <rPr>
        <sz val="11"/>
        <rFont val="Arial"/>
        <family val="2"/>
      </rPr>
      <t xml:space="preserve"> (</t>
    </r>
    <r>
      <rPr>
        <u/>
        <sz val="11"/>
        <color theme="10"/>
        <rFont val="Arial"/>
        <family val="2"/>
      </rPr>
      <t>http://www.rainmaster.com/historicET.aspx</t>
    </r>
    <r>
      <rPr>
        <sz val="11"/>
        <rFont val="Arial"/>
        <family val="2"/>
      </rPr>
      <t>)</t>
    </r>
  </si>
  <si>
    <r>
      <rPr>
        <vertAlign val="superscript"/>
        <sz val="11"/>
        <rFont val="Arial"/>
        <family val="2"/>
      </rPr>
      <t>w</t>
    </r>
    <r>
      <rPr>
        <sz val="11"/>
        <rFont val="Arial"/>
        <family val="2"/>
      </rPr>
      <t xml:space="preserve">  Historical reference evapotranspiration ET</t>
    </r>
    <r>
      <rPr>
        <vertAlign val="subscript"/>
        <sz val="11"/>
        <rFont val="Arial"/>
        <family val="2"/>
      </rPr>
      <t>o</t>
    </r>
    <r>
      <rPr>
        <sz val="11"/>
        <rFont val="Arial"/>
        <family val="2"/>
      </rPr>
      <t xml:space="preserve"> (</t>
    </r>
    <r>
      <rPr>
        <u/>
        <sz val="11"/>
        <color theme="10"/>
        <rFont val="Arial"/>
        <family val="2"/>
      </rPr>
      <t>http://www.rainmaster.com/historicET.aspx</t>
    </r>
    <r>
      <rPr>
        <sz val="11"/>
        <rFont val="Arial"/>
        <family val="2"/>
      </rPr>
      <t>)</t>
    </r>
  </si>
  <si>
    <r>
      <t>ET</t>
    </r>
    <r>
      <rPr>
        <vertAlign val="subscript"/>
        <sz val="9"/>
        <rFont val="Arial"/>
        <family val="2"/>
      </rPr>
      <t>o</t>
    </r>
    <r>
      <rPr>
        <sz val="9"/>
        <rFont val="Arial"/>
        <family val="2"/>
      </rPr>
      <t xml:space="preserve"> Monthly values are calculated automatically.</t>
    </r>
  </si>
  <si>
    <r>
      <t>Effective Rainfall</t>
    </r>
    <r>
      <rPr>
        <b/>
        <vertAlign val="superscript"/>
        <sz val="11"/>
        <rFont val="Arial"/>
        <family val="2"/>
      </rPr>
      <t xml:space="preserve"> x </t>
    </r>
    <r>
      <rPr>
        <b/>
        <sz val="11"/>
        <rFont val="Arial"/>
        <family val="2"/>
      </rPr>
      <t>(inches)</t>
    </r>
  </si>
  <si>
    <t>Enter actual monthly rainfall data.</t>
  </si>
  <si>
    <t xml:space="preserve">Enter actual water use     data. This is sample information and does not represent any particular facility. </t>
  </si>
  <si>
    <r>
      <t xml:space="preserve">a  </t>
    </r>
    <r>
      <rPr>
        <sz val="11"/>
        <rFont val="Arial"/>
        <family val="2"/>
      </rPr>
      <t>EPA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water budget formula ((ET</t>
    </r>
    <r>
      <rPr>
        <vertAlign val="subscript"/>
        <sz val="11"/>
        <rFont val="Arial"/>
        <family val="2"/>
      </rPr>
      <t>o</t>
    </r>
    <r>
      <rPr>
        <sz val="11"/>
        <rFont val="Arial"/>
        <family val="2"/>
      </rPr>
      <t xml:space="preserve"> Monthly x ET Adjustment Factor) – Effective Rainfall) x Landscape Area in Acres x 27,154</t>
    </r>
  </si>
  <si>
    <r>
      <t>a</t>
    </r>
    <r>
      <rPr>
        <sz val="11"/>
        <rFont val="Arial"/>
        <family val="2"/>
      </rPr>
      <t xml:space="preserve">  EPA water budget formula ((ET</t>
    </r>
    <r>
      <rPr>
        <vertAlign val="subscript"/>
        <sz val="11"/>
        <rFont val="Arial"/>
        <family val="2"/>
      </rPr>
      <t xml:space="preserve">o </t>
    </r>
    <r>
      <rPr>
        <sz val="11"/>
        <rFont val="Arial"/>
        <family val="2"/>
      </rPr>
      <t>Monthly x ET Adjustment Factor) – Effective Rainfall x Landscape Area in Acres x 27,154</t>
    </r>
  </si>
  <si>
    <r>
      <rPr>
        <vertAlign val="superscript"/>
        <sz val="11"/>
        <rFont val="Arial"/>
        <family val="2"/>
      </rPr>
      <t>z</t>
    </r>
    <r>
      <rPr>
        <sz val="11"/>
        <rFont val="Arial"/>
        <family val="2"/>
      </rPr>
      <t xml:space="preserve">  Total irrigated area in acres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</si>
</sst>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bscript"/>
      <sz val="11"/>
      <name val="Arial"/>
      <family val="2"/>
    </font>
    <font>
      <b/>
      <vertAlign val="superscript"/>
      <sz val="11"/>
      <name val="Arial"/>
      <family val="2"/>
    </font>
    <font>
      <vertAlign val="superscript"/>
      <sz val="11"/>
      <name val="Arial"/>
      <family val="2"/>
    </font>
    <font>
      <vertAlign val="subscript"/>
      <sz val="11"/>
      <name val="Arial"/>
      <family val="2"/>
    </font>
    <font>
      <vertAlign val="subscript"/>
      <sz val="9"/>
      <name val="Arial"/>
      <family val="2"/>
    </font>
    <font>
      <b/>
      <sz val="16"/>
      <color theme="0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3865"/>
        <bgColor indexed="64"/>
      </patternFill>
    </fill>
    <fill>
      <patternFill patternType="solid">
        <fgColor rgb="FFC8C9C7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rgb="FF003865"/>
      </left>
      <right/>
      <top style="medium">
        <color rgb="FF003865"/>
      </top>
      <bottom/>
      <diagonal/>
    </border>
    <border>
      <left/>
      <right/>
      <top style="medium">
        <color rgb="FF003865"/>
      </top>
      <bottom/>
      <diagonal/>
    </border>
    <border>
      <left/>
      <right style="medium">
        <color rgb="FF003865"/>
      </right>
      <top style="medium">
        <color rgb="FF003865"/>
      </top>
      <bottom/>
      <diagonal/>
    </border>
    <border>
      <left style="medium">
        <color rgb="FF003865"/>
      </left>
      <right/>
      <top/>
      <bottom/>
      <diagonal/>
    </border>
    <border>
      <left/>
      <right style="medium">
        <color rgb="FF003865"/>
      </right>
      <top/>
      <bottom/>
      <diagonal/>
    </border>
    <border>
      <left style="medium">
        <color rgb="FF003865"/>
      </left>
      <right/>
      <top/>
      <bottom style="medium">
        <color rgb="FF003865"/>
      </bottom>
      <diagonal/>
    </border>
    <border>
      <left/>
      <right/>
      <top/>
      <bottom style="medium">
        <color rgb="FF003865"/>
      </bottom>
      <diagonal/>
    </border>
    <border>
      <left style="medium">
        <color rgb="FF003865"/>
      </left>
      <right/>
      <top/>
      <bottom style="hair">
        <color indexed="64"/>
      </bottom>
      <diagonal/>
    </border>
    <border>
      <left/>
      <right style="medium">
        <color rgb="FF003865"/>
      </right>
      <top/>
      <bottom style="medium">
        <color rgb="FF003865"/>
      </bottom>
      <diagonal/>
    </border>
    <border>
      <left style="medium">
        <color rgb="FF003865"/>
      </left>
      <right/>
      <top/>
      <bottom style="thin">
        <color rgb="FF003865"/>
      </bottom>
      <diagonal/>
    </border>
    <border>
      <left/>
      <right/>
      <top/>
      <bottom style="thin">
        <color rgb="FF003865"/>
      </bottom>
      <diagonal/>
    </border>
    <border>
      <left/>
      <right style="medium">
        <color rgb="FF003865"/>
      </right>
      <top/>
      <bottom style="thin">
        <color rgb="FF003865"/>
      </bottom>
      <diagonal/>
    </border>
    <border>
      <left/>
      <right style="thin">
        <color rgb="FF003865"/>
      </right>
      <top style="thin">
        <color rgb="FF003865"/>
      </top>
      <bottom/>
      <diagonal/>
    </border>
    <border>
      <left/>
      <right style="thin">
        <color rgb="FF003865"/>
      </right>
      <top/>
      <bottom/>
      <diagonal/>
    </border>
    <border>
      <left style="thin">
        <color rgb="FF003865"/>
      </left>
      <right style="thin">
        <color rgb="FF003865"/>
      </right>
      <top style="thin">
        <color rgb="FF003865"/>
      </top>
      <bottom style="hair">
        <color indexed="64"/>
      </bottom>
      <diagonal/>
    </border>
    <border>
      <left style="thin">
        <color rgb="FF003865"/>
      </left>
      <right style="thin">
        <color rgb="FF003865"/>
      </right>
      <top style="hair">
        <color indexed="64"/>
      </top>
      <bottom style="hair">
        <color indexed="64"/>
      </bottom>
      <diagonal/>
    </border>
    <border>
      <left/>
      <right style="medium">
        <color rgb="FF003865"/>
      </right>
      <top/>
      <bottom style="hair">
        <color indexed="64"/>
      </bottom>
      <diagonal/>
    </border>
    <border>
      <left/>
      <right style="medium">
        <color rgb="FF003865"/>
      </right>
      <top style="hair">
        <color indexed="64"/>
      </top>
      <bottom style="hair">
        <color indexed="64"/>
      </bottom>
      <diagonal/>
    </border>
    <border>
      <left style="medium">
        <color rgb="FF003865"/>
      </left>
      <right/>
      <top style="thin">
        <color rgb="FF003865"/>
      </top>
      <bottom style="hair">
        <color rgb="FF003865"/>
      </bottom>
      <diagonal/>
    </border>
    <border>
      <left/>
      <right/>
      <top style="thin">
        <color rgb="FF003865"/>
      </top>
      <bottom style="hair">
        <color rgb="FF003865"/>
      </bottom>
      <diagonal/>
    </border>
    <border>
      <left/>
      <right style="thin">
        <color rgb="FF003865"/>
      </right>
      <top style="thin">
        <color rgb="FF003865"/>
      </top>
      <bottom style="hair">
        <color rgb="FF003865"/>
      </bottom>
      <diagonal/>
    </border>
    <border>
      <left/>
      <right style="thin">
        <color rgb="FF003865"/>
      </right>
      <top style="hair">
        <color rgb="FF003865"/>
      </top>
      <bottom style="hair">
        <color rgb="FF003865"/>
      </bottom>
      <diagonal/>
    </border>
    <border>
      <left/>
      <right/>
      <top style="hair">
        <color rgb="FF003865"/>
      </top>
      <bottom style="hair">
        <color rgb="FF003865"/>
      </bottom>
      <diagonal/>
    </border>
    <border>
      <left style="medium">
        <color rgb="FF003865"/>
      </left>
      <right/>
      <top style="hair">
        <color indexed="64"/>
      </top>
      <bottom style="hair">
        <color rgb="FF003865"/>
      </bottom>
      <diagonal/>
    </border>
    <border>
      <left/>
      <right/>
      <top/>
      <bottom style="hair">
        <color rgb="FF003865"/>
      </bottom>
      <diagonal/>
    </border>
    <border>
      <left/>
      <right style="thin">
        <color rgb="FF003865"/>
      </right>
      <top/>
      <bottom style="hair">
        <color rgb="FF003865"/>
      </bottom>
      <diagonal/>
    </border>
    <border>
      <left style="medium">
        <color rgb="FF003865"/>
      </left>
      <right/>
      <top style="hair">
        <color rgb="FF003865"/>
      </top>
      <bottom style="hair">
        <color rgb="FF003865"/>
      </bottom>
      <diagonal/>
    </border>
    <border>
      <left/>
      <right style="thin">
        <color indexed="64"/>
      </right>
      <top/>
      <bottom style="medium">
        <color rgb="FF003865"/>
      </bottom>
      <diagonal/>
    </border>
    <border>
      <left/>
      <right style="thin">
        <color rgb="FF003865"/>
      </right>
      <top/>
      <bottom style="thin">
        <color rgb="FF003865"/>
      </bottom>
      <diagonal/>
    </border>
    <border>
      <left style="thin">
        <color rgb="FF003865"/>
      </left>
      <right style="thin">
        <color rgb="FF003865"/>
      </right>
      <top/>
      <bottom style="thin">
        <color rgb="FF003865"/>
      </bottom>
      <diagonal/>
    </border>
    <border>
      <left/>
      <right style="medium">
        <color rgb="FF003865"/>
      </right>
      <top style="thin">
        <color rgb="FF003865"/>
      </top>
      <bottom style="thin">
        <color rgb="FF003865"/>
      </bottom>
      <diagonal/>
    </border>
    <border>
      <left/>
      <right style="thin">
        <color indexed="64"/>
      </right>
      <top/>
      <bottom style="hair">
        <color rgb="FF003865"/>
      </bottom>
      <diagonal/>
    </border>
    <border>
      <left/>
      <right/>
      <top style="thin">
        <color rgb="FF003865"/>
      </top>
      <bottom style="thin">
        <color rgb="FF003865"/>
      </bottom>
      <diagonal/>
    </border>
    <border>
      <left/>
      <right/>
      <top style="thin">
        <color rgb="FF003865"/>
      </top>
      <bottom/>
      <diagonal/>
    </border>
    <border>
      <left style="thin">
        <color rgb="FF003865"/>
      </left>
      <right/>
      <top style="thin">
        <color rgb="FF003865"/>
      </top>
      <bottom style="thin">
        <color rgb="FF003865"/>
      </bottom>
      <diagonal/>
    </border>
    <border>
      <left/>
      <right style="thin">
        <color rgb="FF003865"/>
      </right>
      <top/>
      <bottom style="medium">
        <color rgb="FF003865"/>
      </bottom>
      <diagonal/>
    </border>
    <border>
      <left style="thin">
        <color rgb="FF003865"/>
      </left>
      <right style="thin">
        <color rgb="FF003865"/>
      </right>
      <top style="thin">
        <color rgb="FF003865"/>
      </top>
      <bottom/>
      <diagonal/>
    </border>
    <border>
      <left style="thin">
        <color rgb="FF003865"/>
      </left>
      <right style="thin">
        <color rgb="FF003865"/>
      </right>
      <top/>
      <bottom style="medium">
        <color rgb="FF003865"/>
      </bottom>
      <diagonal/>
    </border>
    <border>
      <left style="thin">
        <color indexed="64"/>
      </left>
      <right style="thin">
        <color rgb="FF003865"/>
      </right>
      <top style="thin">
        <color rgb="FF003865"/>
      </top>
      <bottom style="hair">
        <color rgb="FF003865"/>
      </bottom>
      <diagonal/>
    </border>
    <border>
      <left style="thin">
        <color indexed="64"/>
      </left>
      <right style="thin">
        <color rgb="FF003865"/>
      </right>
      <top/>
      <bottom style="medium">
        <color rgb="FF003865"/>
      </bottom>
      <diagonal/>
    </border>
    <border>
      <left style="thin">
        <color rgb="FF003865"/>
      </left>
      <right style="thin">
        <color rgb="FF003865"/>
      </right>
      <top/>
      <bottom/>
      <diagonal/>
    </border>
    <border>
      <left style="medium">
        <color rgb="FF003865"/>
      </left>
      <right/>
      <top style="medium">
        <color rgb="FF003865"/>
      </top>
      <bottom style="medium">
        <color rgb="FF003865"/>
      </bottom>
      <diagonal/>
    </border>
    <border>
      <left/>
      <right/>
      <top style="medium">
        <color rgb="FF003865"/>
      </top>
      <bottom style="medium">
        <color rgb="FF003865"/>
      </bottom>
      <diagonal/>
    </border>
    <border>
      <left/>
      <right style="medium">
        <color rgb="FF003865"/>
      </right>
      <top style="medium">
        <color rgb="FF003865"/>
      </top>
      <bottom style="medium">
        <color rgb="FF003865"/>
      </bottom>
      <diagonal/>
    </border>
    <border>
      <left style="thin">
        <color rgb="FF003865"/>
      </left>
      <right/>
      <top style="thin">
        <color rgb="FF003865"/>
      </top>
      <bottom style="hair">
        <color rgb="FF003865"/>
      </bottom>
      <diagonal/>
    </border>
    <border>
      <left/>
      <right style="medium">
        <color rgb="FF003865"/>
      </right>
      <top style="thin">
        <color rgb="FF003865"/>
      </top>
      <bottom style="hair">
        <color rgb="FF003865"/>
      </bottom>
      <diagonal/>
    </border>
    <border>
      <left style="thin">
        <color rgb="FF003865"/>
      </left>
      <right/>
      <top style="hair">
        <color rgb="FF003865"/>
      </top>
      <bottom style="hair">
        <color rgb="FF003865"/>
      </bottom>
      <diagonal/>
    </border>
    <border>
      <left/>
      <right style="medium">
        <color rgb="FF003865"/>
      </right>
      <top style="hair">
        <color rgb="FF003865"/>
      </top>
      <bottom style="hair">
        <color rgb="FF003865"/>
      </bottom>
      <diagonal/>
    </border>
    <border>
      <left style="thin">
        <color rgb="FF003865"/>
      </left>
      <right/>
      <top/>
      <bottom style="hair">
        <color rgb="FF003865"/>
      </bottom>
      <diagonal/>
    </border>
    <border>
      <left/>
      <right style="medium">
        <color rgb="FF003865"/>
      </right>
      <top style="hair">
        <color indexed="64"/>
      </top>
      <bottom style="hair">
        <color rgb="FF003865"/>
      </bottom>
      <diagonal/>
    </border>
    <border>
      <left style="thin">
        <color rgb="FF003865"/>
      </left>
      <right/>
      <top style="thin">
        <color rgb="FF003865"/>
      </top>
      <bottom/>
      <diagonal/>
    </border>
    <border>
      <left style="thin">
        <color rgb="FF003865"/>
      </left>
      <right/>
      <top/>
      <bottom/>
      <diagonal/>
    </border>
    <border>
      <left style="thin">
        <color rgb="FF003865"/>
      </left>
      <right/>
      <top/>
      <bottom style="thin">
        <color rgb="FF003865"/>
      </bottom>
      <diagonal/>
    </border>
    <border>
      <left/>
      <right style="medium">
        <color rgb="FF003865"/>
      </right>
      <top style="thin">
        <color rgb="FF003865"/>
      </top>
      <bottom/>
      <diagonal/>
    </border>
    <border>
      <left style="thin">
        <color rgb="FF003865"/>
      </left>
      <right/>
      <top/>
      <bottom style="medium">
        <color rgb="FF003865"/>
      </bottom>
      <diagonal/>
    </border>
    <border>
      <left style="thin">
        <color rgb="FF003865"/>
      </left>
      <right style="thin">
        <color rgb="FF003865"/>
      </right>
      <top style="thin">
        <color rgb="FF003865"/>
      </top>
      <bottom style="hair">
        <color rgb="FF003865"/>
      </bottom>
      <diagonal/>
    </border>
    <border>
      <left/>
      <right/>
      <top style="hair">
        <color rgb="FF003865"/>
      </top>
      <bottom style="thin">
        <color rgb="FF003865"/>
      </bottom>
      <diagonal/>
    </border>
    <border>
      <left/>
      <right style="thin">
        <color rgb="FF003865"/>
      </right>
      <top style="hair">
        <color rgb="FF003865"/>
      </top>
      <bottom style="thin">
        <color rgb="FF003865"/>
      </bottom>
      <diagonal/>
    </border>
    <border>
      <left/>
      <right style="thin">
        <color rgb="FF003865"/>
      </right>
      <top style="hair">
        <color rgb="FF003865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3">
    <xf numFmtId="0" fontId="0" fillId="0" borderId="0" xfId="0"/>
    <xf numFmtId="0" fontId="8" fillId="0" borderId="0" xfId="0" applyFont="1"/>
    <xf numFmtId="0" fontId="2" fillId="0" borderId="0" xfId="0" applyFont="1" applyAlignment="1"/>
    <xf numFmtId="0" fontId="5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5" fillId="3" borderId="0" xfId="0" applyFont="1" applyFill="1" applyBorder="1" applyAlignment="1">
      <alignment horizontal="center" vertical="center"/>
    </xf>
    <xf numFmtId="0" fontId="3" fillId="4" borderId="0" xfId="0" applyFont="1" applyFill="1" applyBorder="1"/>
    <xf numFmtId="0" fontId="2" fillId="4" borderId="0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8" fillId="4" borderId="4" xfId="0" applyFont="1" applyFill="1" applyBorder="1"/>
    <xf numFmtId="0" fontId="3" fillId="4" borderId="5" xfId="0" applyFont="1" applyFill="1" applyBorder="1"/>
    <xf numFmtId="0" fontId="9" fillId="4" borderId="4" xfId="0" applyFont="1" applyFill="1" applyBorder="1" applyAlignment="1">
      <alignment horizontal="center"/>
    </xf>
    <xf numFmtId="0" fontId="5" fillId="3" borderId="0" xfId="0" applyFont="1" applyFill="1" applyBorder="1"/>
    <xf numFmtId="0" fontId="8" fillId="3" borderId="6" xfId="0" applyFont="1" applyFill="1" applyBorder="1"/>
    <xf numFmtId="0" fontId="3" fillId="3" borderId="7" xfId="0" applyFont="1" applyFill="1" applyBorder="1"/>
    <xf numFmtId="0" fontId="8" fillId="0" borderId="0" xfId="0" applyFont="1" applyBorder="1" applyAlignment="1">
      <alignment horizontal="left"/>
    </xf>
    <xf numFmtId="0" fontId="8" fillId="0" borderId="8" xfId="0" applyFont="1" applyBorder="1"/>
    <xf numFmtId="0" fontId="9" fillId="0" borderId="10" xfId="0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8" fillId="0" borderId="19" xfId="0" applyFont="1" applyBorder="1"/>
    <xf numFmtId="2" fontId="3" fillId="0" borderId="20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0" fontId="8" fillId="0" borderId="24" xfId="0" applyFont="1" applyBorder="1"/>
    <xf numFmtId="2" fontId="3" fillId="0" borderId="25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0" fontId="8" fillId="0" borderId="27" xfId="0" applyFont="1" applyBorder="1"/>
    <xf numFmtId="0" fontId="15" fillId="4" borderId="4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top" wrapText="1" indent="1"/>
    </xf>
    <xf numFmtId="3" fontId="4" fillId="3" borderId="0" xfId="0" applyNumberFormat="1" applyFont="1" applyFill="1" applyBorder="1"/>
    <xf numFmtId="2" fontId="2" fillId="0" borderId="28" xfId="0" applyNumberFormat="1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8" fillId="0" borderId="10" xfId="0" applyFont="1" applyBorder="1"/>
    <xf numFmtId="2" fontId="3" fillId="0" borderId="11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3" fontId="4" fillId="3" borderId="11" xfId="0" applyNumberFormat="1" applyFont="1" applyFill="1" applyBorder="1"/>
    <xf numFmtId="0" fontId="3" fillId="3" borderId="11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5" fillId="3" borderId="33" xfId="0" applyFont="1" applyFill="1" applyBorder="1"/>
    <xf numFmtId="164" fontId="3" fillId="3" borderId="33" xfId="0" applyNumberFormat="1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5" fillId="3" borderId="31" xfId="0" applyFont="1" applyFill="1" applyBorder="1"/>
    <xf numFmtId="0" fontId="5" fillId="3" borderId="4" xfId="0" applyFont="1" applyFill="1" applyBorder="1"/>
    <xf numFmtId="0" fontId="5" fillId="3" borderId="34" xfId="0" applyFont="1" applyFill="1" applyBorder="1"/>
    <xf numFmtId="0" fontId="2" fillId="0" borderId="33" xfId="0" applyFont="1" applyBorder="1" applyAlignment="1">
      <alignment horizontal="center" vertical="center"/>
    </xf>
    <xf numFmtId="2" fontId="2" fillId="0" borderId="33" xfId="0" applyNumberFormat="1" applyFont="1" applyBorder="1" applyAlignment="1">
      <alignment horizontal="center" vertical="center"/>
    </xf>
    <xf numFmtId="164" fontId="3" fillId="3" borderId="13" xfId="0" applyNumberFormat="1" applyFont="1" applyFill="1" applyBorder="1" applyAlignment="1">
      <alignment horizontal="center" vertical="center"/>
    </xf>
    <xf numFmtId="0" fontId="3" fillId="3" borderId="36" xfId="0" applyFont="1" applyFill="1" applyBorder="1"/>
    <xf numFmtId="3" fontId="16" fillId="0" borderId="21" xfId="0" applyNumberFormat="1" applyFont="1" applyBorder="1" applyAlignment="1">
      <alignment horizontal="center"/>
    </xf>
    <xf numFmtId="2" fontId="16" fillId="0" borderId="36" xfId="0" applyNumberFormat="1" applyFont="1" applyBorder="1" applyAlignment="1">
      <alignment horizontal="center"/>
    </xf>
    <xf numFmtId="0" fontId="5" fillId="3" borderId="7" xfId="0" applyFont="1" applyFill="1" applyBorder="1"/>
    <xf numFmtId="0" fontId="3" fillId="3" borderId="9" xfId="0" applyFont="1" applyFill="1" applyBorder="1"/>
    <xf numFmtId="0" fontId="9" fillId="3" borderId="0" xfId="0" applyFont="1" applyFill="1" applyBorder="1" applyAlignment="1">
      <alignment horizontal="right"/>
    </xf>
    <xf numFmtId="0" fontId="8" fillId="3" borderId="42" xfId="0" applyFont="1" applyFill="1" applyBorder="1"/>
    <xf numFmtId="0" fontId="3" fillId="3" borderId="43" xfId="0" applyFont="1" applyFill="1" applyBorder="1"/>
    <xf numFmtId="0" fontId="9" fillId="3" borderId="43" xfId="0" applyFont="1" applyFill="1" applyBorder="1" applyAlignment="1">
      <alignment horizontal="right"/>
    </xf>
    <xf numFmtId="2" fontId="16" fillId="3" borderId="43" xfId="0" applyNumberFormat="1" applyFont="1" applyFill="1" applyBorder="1" applyAlignment="1">
      <alignment horizontal="center"/>
    </xf>
    <xf numFmtId="0" fontId="5" fillId="3" borderId="43" xfId="0" applyFont="1" applyFill="1" applyBorder="1"/>
    <xf numFmtId="2" fontId="2" fillId="3" borderId="43" xfId="0" applyNumberFormat="1" applyFont="1" applyFill="1" applyBorder="1" applyAlignment="1">
      <alignment horizontal="center"/>
    </xf>
    <xf numFmtId="0" fontId="3" fillId="3" borderId="44" xfId="0" applyFont="1" applyFill="1" applyBorder="1"/>
    <xf numFmtId="0" fontId="9" fillId="0" borderId="33" xfId="0" applyFont="1" applyBorder="1"/>
    <xf numFmtId="0" fontId="5" fillId="0" borderId="5" xfId="0" applyFont="1" applyBorder="1"/>
    <xf numFmtId="0" fontId="5" fillId="2" borderId="13" xfId="0" applyFont="1" applyFill="1" applyBorder="1" applyAlignment="1">
      <alignment horizontal="left" vertical="top" wrapText="1" indent="1"/>
    </xf>
    <xf numFmtId="0" fontId="5" fillId="2" borderId="14" xfId="0" applyFont="1" applyFill="1" applyBorder="1" applyAlignment="1">
      <alignment horizontal="left" vertical="top" wrapText="1" indent="1"/>
    </xf>
    <xf numFmtId="0" fontId="5" fillId="2" borderId="29" xfId="0" applyFont="1" applyFill="1" applyBorder="1" applyAlignment="1">
      <alignment horizontal="left" vertical="top" wrapText="1" indent="1"/>
    </xf>
    <xf numFmtId="0" fontId="5" fillId="2" borderId="37" xfId="0" applyFont="1" applyFill="1" applyBorder="1" applyAlignment="1">
      <alignment horizontal="left" vertical="top" wrapText="1" indent="1"/>
    </xf>
    <xf numFmtId="0" fontId="2" fillId="2" borderId="41" xfId="0" applyFont="1" applyFill="1" applyBorder="1" applyAlignment="1">
      <alignment horizontal="left" vertical="top"/>
    </xf>
    <xf numFmtId="0" fontId="3" fillId="2" borderId="3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top" wrapText="1" indent="1"/>
    </xf>
    <xf numFmtId="0" fontId="3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top"/>
    </xf>
    <xf numFmtId="0" fontId="6" fillId="2" borderId="14" xfId="0" applyFont="1" applyFill="1" applyBorder="1" applyAlignment="1">
      <alignment horizontal="left" vertical="top" wrapText="1" indent="1"/>
    </xf>
    <xf numFmtId="0" fontId="6" fillId="2" borderId="13" xfId="0" applyFont="1" applyFill="1" applyBorder="1" applyAlignment="1">
      <alignment horizontal="left" vertical="top" wrapText="1" indent="1"/>
    </xf>
    <xf numFmtId="3" fontId="3" fillId="0" borderId="15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3" fontId="3" fillId="0" borderId="30" xfId="0" applyNumberFormat="1" applyFont="1" applyBorder="1" applyAlignment="1">
      <alignment horizontal="center"/>
    </xf>
    <xf numFmtId="3" fontId="2" fillId="0" borderId="32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46" xfId="0" applyNumberFormat="1" applyFont="1" applyBorder="1" applyAlignment="1">
      <alignment horizontal="center"/>
    </xf>
    <xf numFmtId="164" fontId="3" fillId="0" borderId="48" xfId="0" applyNumberFormat="1" applyFont="1" applyBorder="1" applyAlignment="1">
      <alignment horizontal="center"/>
    </xf>
    <xf numFmtId="164" fontId="3" fillId="0" borderId="50" xfId="0" applyNumberFormat="1" applyFont="1" applyBorder="1" applyAlignment="1">
      <alignment horizontal="center"/>
    </xf>
    <xf numFmtId="0" fontId="8" fillId="5" borderId="45" xfId="0" applyFont="1" applyFill="1" applyBorder="1" applyAlignment="1">
      <alignment horizontal="center"/>
    </xf>
    <xf numFmtId="0" fontId="8" fillId="5" borderId="47" xfId="0" applyFont="1" applyFill="1" applyBorder="1" applyAlignment="1">
      <alignment horizontal="center"/>
    </xf>
    <xf numFmtId="0" fontId="8" fillId="5" borderId="49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left" vertical="top" wrapText="1" indent="1"/>
    </xf>
    <xf numFmtId="0" fontId="5" fillId="2" borderId="52" xfId="0" applyFont="1" applyFill="1" applyBorder="1" applyAlignment="1">
      <alignment vertical="top" wrapText="1"/>
    </xf>
    <xf numFmtId="0" fontId="5" fillId="2" borderId="53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0" fontId="5" fillId="2" borderId="54" xfId="0" applyFont="1" applyFill="1" applyBorder="1" applyAlignment="1">
      <alignment horizontal="left" vertical="top" wrapText="1" indent="1"/>
    </xf>
    <xf numFmtId="0" fontId="2" fillId="0" borderId="35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2" fontId="3" fillId="0" borderId="20" xfId="0" applyNumberFormat="1" applyFont="1" applyBorder="1" applyAlignment="1" applyProtection="1">
      <alignment horizontal="center" vertical="center"/>
      <protection hidden="1"/>
    </xf>
    <xf numFmtId="2" fontId="3" fillId="0" borderId="23" xfId="0" applyNumberFormat="1" applyFont="1" applyBorder="1" applyAlignment="1" applyProtection="1">
      <alignment horizontal="center" vertical="center"/>
      <protection hidden="1"/>
    </xf>
    <xf numFmtId="2" fontId="3" fillId="0" borderId="25" xfId="0" applyNumberFormat="1" applyFont="1" applyBorder="1" applyAlignment="1" applyProtection="1">
      <alignment horizontal="center" vertical="center"/>
      <protection hidden="1"/>
    </xf>
    <xf numFmtId="2" fontId="3" fillId="0" borderId="11" xfId="0" applyNumberFormat="1" applyFont="1" applyBorder="1" applyAlignment="1" applyProtection="1">
      <alignment horizontal="center" vertical="center"/>
      <protection hidden="1"/>
    </xf>
    <xf numFmtId="0" fontId="8" fillId="0" borderId="19" xfId="0" applyFont="1" applyBorder="1" applyProtection="1">
      <protection hidden="1"/>
    </xf>
    <xf numFmtId="0" fontId="8" fillId="0" borderId="8" xfId="0" applyFont="1" applyBorder="1" applyProtection="1">
      <protection hidden="1"/>
    </xf>
    <xf numFmtId="0" fontId="8" fillId="0" borderId="24" xfId="0" applyFont="1" applyBorder="1" applyProtection="1">
      <protection hidden="1"/>
    </xf>
    <xf numFmtId="0" fontId="8" fillId="0" borderId="27" xfId="0" applyFont="1" applyBorder="1" applyProtection="1">
      <protection hidden="1"/>
    </xf>
    <xf numFmtId="0" fontId="8" fillId="0" borderId="10" xfId="0" applyFont="1" applyBorder="1" applyProtection="1">
      <protection hidden="1"/>
    </xf>
    <xf numFmtId="2" fontId="3" fillId="0" borderId="20" xfId="0" applyNumberFormat="1" applyFont="1" applyBorder="1" applyAlignment="1" applyProtection="1">
      <alignment horizontal="center" vertical="center"/>
      <protection locked="0"/>
    </xf>
    <xf numFmtId="2" fontId="3" fillId="0" borderId="23" xfId="0" applyNumberFormat="1" applyFont="1" applyBorder="1" applyAlignment="1" applyProtection="1">
      <alignment horizontal="center" vertical="center"/>
      <protection locked="0"/>
    </xf>
    <xf numFmtId="2" fontId="3" fillId="0" borderId="25" xfId="0" applyNumberFormat="1" applyFont="1" applyBorder="1" applyAlignment="1" applyProtection="1">
      <alignment horizontal="center" vertical="center"/>
      <protection locked="0"/>
    </xf>
    <xf numFmtId="2" fontId="3" fillId="0" borderId="1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0" fillId="0" borderId="0" xfId="0" applyProtection="1">
      <protection hidden="1"/>
    </xf>
    <xf numFmtId="0" fontId="15" fillId="3" borderId="1" xfId="0" applyFont="1" applyFill="1" applyBorder="1" applyAlignment="1" applyProtection="1">
      <alignment horizontal="center" vertical="center"/>
      <protection hidden="1"/>
    </xf>
    <xf numFmtId="0" fontId="15" fillId="3" borderId="2" xfId="0" applyFont="1" applyFill="1" applyBorder="1" applyAlignment="1" applyProtection="1">
      <alignment horizontal="center" vertical="center"/>
      <protection hidden="1"/>
    </xf>
    <xf numFmtId="0" fontId="15" fillId="3" borderId="3" xfId="0" applyFont="1" applyFill="1" applyBorder="1" applyAlignment="1" applyProtection="1">
      <alignment horizontal="center" vertical="center"/>
      <protection hidden="1"/>
    </xf>
    <xf numFmtId="0" fontId="15" fillId="3" borderId="4" xfId="0" applyFont="1" applyFill="1" applyBorder="1" applyAlignment="1" applyProtection="1">
      <alignment horizontal="center" vertical="center"/>
      <protection hidden="1"/>
    </xf>
    <xf numFmtId="0" fontId="15" fillId="3" borderId="0" xfId="0" applyFont="1" applyFill="1" applyBorder="1" applyAlignment="1" applyProtection="1">
      <alignment horizontal="center" vertical="center"/>
      <protection hidden="1"/>
    </xf>
    <xf numFmtId="0" fontId="15" fillId="3" borderId="5" xfId="0" applyFont="1" applyFill="1" applyBorder="1" applyAlignment="1" applyProtection="1">
      <alignment horizontal="center" vertical="center"/>
      <protection hidden="1"/>
    </xf>
    <xf numFmtId="0" fontId="8" fillId="4" borderId="4" xfId="0" applyFont="1" applyFill="1" applyBorder="1" applyProtection="1">
      <protection hidden="1"/>
    </xf>
    <xf numFmtId="0" fontId="7" fillId="4" borderId="0" xfId="1" applyFont="1" applyFill="1" applyBorder="1" applyAlignment="1" applyProtection="1">
      <alignment horizontal="center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7" fillId="4" borderId="0" xfId="1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Border="1" applyAlignment="1" applyProtection="1">
      <alignment horizontal="left" vertical="top" wrapText="1" indent="1"/>
      <protection hidden="1"/>
    </xf>
    <xf numFmtId="0" fontId="3" fillId="4" borderId="0" xfId="0" applyFont="1" applyFill="1" applyBorder="1" applyProtection="1">
      <protection hidden="1"/>
    </xf>
    <xf numFmtId="0" fontId="3" fillId="4" borderId="5" xfId="0" applyFont="1" applyFill="1" applyBorder="1" applyProtection="1"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49" fontId="9" fillId="0" borderId="11" xfId="0" applyNumberFormat="1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12" xfId="0" applyFont="1" applyBorder="1" applyAlignment="1" applyProtection="1">
      <alignment horizontal="center" vertical="center" wrapText="1"/>
      <protection hidden="1"/>
    </xf>
    <xf numFmtId="164" fontId="3" fillId="0" borderId="20" xfId="0" applyNumberFormat="1" applyFont="1" applyBorder="1" applyAlignment="1" applyProtection="1">
      <alignment horizontal="center" vertical="center"/>
      <protection locked="0"/>
    </xf>
    <xf numFmtId="164" fontId="3" fillId="0" borderId="23" xfId="0" applyNumberFormat="1" applyFont="1" applyBorder="1" applyAlignment="1" applyProtection="1">
      <alignment horizontal="center" vertical="center"/>
      <protection locked="0"/>
    </xf>
    <xf numFmtId="164" fontId="3" fillId="0" borderId="25" xfId="0" applyNumberFormat="1" applyFont="1" applyBorder="1" applyAlignment="1" applyProtection="1">
      <alignment horizontal="center" vertical="center"/>
      <protection locked="0"/>
    </xf>
    <xf numFmtId="164" fontId="3" fillId="0" borderId="11" xfId="0" applyNumberFormat="1" applyFont="1" applyBorder="1" applyAlignment="1" applyProtection="1">
      <alignment horizontal="center" vertical="center"/>
      <protection locked="0"/>
    </xf>
    <xf numFmtId="3" fontId="4" fillId="0" borderId="21" xfId="0" applyNumberFormat="1" applyFont="1" applyBorder="1" applyAlignment="1" applyProtection="1">
      <alignment horizontal="center"/>
      <protection hidden="1"/>
    </xf>
    <xf numFmtId="3" fontId="4" fillId="0" borderId="22" xfId="0" applyNumberFormat="1" applyFont="1" applyBorder="1" applyAlignment="1" applyProtection="1">
      <alignment horizontal="center"/>
      <protection hidden="1"/>
    </xf>
    <xf numFmtId="3" fontId="4" fillId="0" borderId="26" xfId="0" applyNumberFormat="1" applyFont="1" applyBorder="1" applyAlignment="1" applyProtection="1">
      <alignment horizontal="center"/>
      <protection hidden="1"/>
    </xf>
    <xf numFmtId="3" fontId="3" fillId="0" borderId="15" xfId="0" applyNumberFormat="1" applyFont="1" applyBorder="1" applyAlignment="1" applyProtection="1">
      <alignment horizontal="center"/>
      <protection locked="0"/>
    </xf>
    <xf numFmtId="3" fontId="3" fillId="0" borderId="16" xfId="0" applyNumberFormat="1" applyFont="1" applyBorder="1" applyAlignment="1" applyProtection="1">
      <alignment horizontal="center"/>
      <protection locked="0"/>
    </xf>
    <xf numFmtId="3" fontId="3" fillId="0" borderId="30" xfId="0" applyNumberFormat="1" applyFont="1" applyBorder="1" applyAlignment="1" applyProtection="1">
      <alignment horizontal="center"/>
      <protection locked="0"/>
    </xf>
    <xf numFmtId="0" fontId="8" fillId="5" borderId="45" xfId="0" applyFont="1" applyFill="1" applyBorder="1" applyAlignment="1" applyProtection="1">
      <alignment horizontal="center"/>
      <protection hidden="1"/>
    </xf>
    <xf numFmtId="0" fontId="8" fillId="5" borderId="47" xfId="0" applyFont="1" applyFill="1" applyBorder="1" applyAlignment="1" applyProtection="1">
      <alignment horizontal="center"/>
      <protection hidden="1"/>
    </xf>
    <xf numFmtId="0" fontId="8" fillId="5" borderId="49" xfId="0" applyFont="1" applyFill="1" applyBorder="1" applyAlignment="1" applyProtection="1">
      <alignment horizontal="center"/>
      <protection hidden="1"/>
    </xf>
    <xf numFmtId="164" fontId="3" fillId="0" borderId="46" xfId="0" applyNumberFormat="1" applyFont="1" applyBorder="1" applyAlignment="1" applyProtection="1">
      <alignment horizontal="center"/>
      <protection locked="0"/>
    </xf>
    <xf numFmtId="164" fontId="3" fillId="0" borderId="48" xfId="0" applyNumberFormat="1" applyFont="1" applyBorder="1" applyAlignment="1" applyProtection="1">
      <alignment horizontal="center"/>
      <protection locked="0"/>
    </xf>
    <xf numFmtId="164" fontId="3" fillId="0" borderId="17" xfId="0" applyNumberFormat="1" applyFont="1" applyBorder="1" applyAlignment="1" applyProtection="1">
      <alignment horizontal="center"/>
      <protection locked="0"/>
    </xf>
    <xf numFmtId="164" fontId="3" fillId="0" borderId="18" xfId="0" applyNumberFormat="1" applyFont="1" applyBorder="1" applyAlignment="1" applyProtection="1">
      <alignment horizontal="center"/>
      <protection locked="0"/>
    </xf>
    <xf numFmtId="164" fontId="3" fillId="0" borderId="50" xfId="0" applyNumberFormat="1" applyFont="1" applyBorder="1" applyAlignment="1" applyProtection="1">
      <alignment horizontal="center"/>
      <protection locked="0"/>
    </xf>
    <xf numFmtId="164" fontId="3" fillId="0" borderId="12" xfId="0" applyNumberFormat="1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/>
      <protection hidden="1"/>
    </xf>
    <xf numFmtId="3" fontId="2" fillId="0" borderId="32" xfId="0" applyNumberFormat="1" applyFont="1" applyBorder="1" applyAlignment="1" applyProtection="1">
      <alignment horizontal="center"/>
      <protection hidden="1"/>
    </xf>
    <xf numFmtId="2" fontId="2" fillId="0" borderId="28" xfId="0" applyNumberFormat="1" applyFont="1" applyBorder="1" applyAlignment="1" applyProtection="1">
      <alignment horizontal="center"/>
      <protection hidden="1"/>
    </xf>
    <xf numFmtId="3" fontId="16" fillId="0" borderId="21" xfId="0" applyNumberFormat="1" applyFont="1" applyBorder="1" applyAlignment="1" applyProtection="1">
      <alignment horizontal="center"/>
      <protection hidden="1"/>
    </xf>
    <xf numFmtId="2" fontId="16" fillId="0" borderId="36" xfId="0" applyNumberFormat="1" applyFont="1" applyBorder="1" applyAlignment="1" applyProtection="1">
      <alignment horizontal="center"/>
      <protection hidden="1"/>
    </xf>
    <xf numFmtId="0" fontId="9" fillId="0" borderId="33" xfId="0" applyFont="1" applyBorder="1" applyProtection="1"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2" fontId="2" fillId="0" borderId="33" xfId="0" applyNumberFormat="1" applyFont="1" applyBorder="1" applyAlignment="1" applyProtection="1">
      <alignment horizontal="center" vertical="center"/>
      <protection hidden="1"/>
    </xf>
    <xf numFmtId="0" fontId="5" fillId="3" borderId="4" xfId="0" applyFont="1" applyFill="1" applyBorder="1" applyProtection="1">
      <protection hidden="1"/>
    </xf>
    <xf numFmtId="0" fontId="5" fillId="3" borderId="0" xfId="0" applyFont="1" applyFill="1" applyBorder="1" applyProtection="1">
      <protection hidden="1"/>
    </xf>
    <xf numFmtId="0" fontId="5" fillId="3" borderId="34" xfId="0" applyFont="1" applyFill="1" applyBorder="1" applyProtection="1">
      <protection hidden="1"/>
    </xf>
    <xf numFmtId="164" fontId="3" fillId="3" borderId="33" xfId="0" applyNumberFormat="1" applyFont="1" applyFill="1" applyBorder="1" applyAlignment="1" applyProtection="1">
      <alignment horizontal="center" vertical="center"/>
      <protection hidden="1"/>
    </xf>
    <xf numFmtId="0" fontId="3" fillId="3" borderId="33" xfId="0" applyFont="1" applyFill="1" applyBorder="1" applyAlignment="1" applyProtection="1">
      <alignment horizontal="center" vertical="center"/>
      <protection hidden="1"/>
    </xf>
    <xf numFmtId="0" fontId="5" fillId="3" borderId="33" xfId="0" applyFont="1" applyFill="1" applyBorder="1" applyProtection="1">
      <protection hidden="1"/>
    </xf>
    <xf numFmtId="0" fontId="5" fillId="3" borderId="31" xfId="0" applyFont="1" applyFill="1" applyBorder="1" applyProtection="1">
      <protection hidden="1"/>
    </xf>
    <xf numFmtId="164" fontId="3" fillId="3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8" fillId="3" borderId="6" xfId="0" applyFont="1" applyFill="1" applyBorder="1" applyProtection="1">
      <protection hidden="1"/>
    </xf>
    <xf numFmtId="0" fontId="3" fillId="3" borderId="7" xfId="0" applyFont="1" applyFill="1" applyBorder="1" applyProtection="1">
      <protection hidden="1"/>
    </xf>
    <xf numFmtId="0" fontId="3" fillId="3" borderId="36" xfId="0" applyFont="1" applyFill="1" applyBorder="1" applyProtection="1">
      <protection hidden="1"/>
    </xf>
    <xf numFmtId="0" fontId="5" fillId="3" borderId="7" xfId="0" applyFont="1" applyFill="1" applyBorder="1" applyProtection="1">
      <protection hidden="1"/>
    </xf>
    <xf numFmtId="0" fontId="3" fillId="3" borderId="9" xfId="0" applyFont="1" applyFill="1" applyBorder="1" applyProtection="1">
      <protection hidden="1"/>
    </xf>
    <xf numFmtId="0" fontId="8" fillId="3" borderId="42" xfId="0" applyFont="1" applyFill="1" applyBorder="1" applyProtection="1">
      <protection hidden="1"/>
    </xf>
    <xf numFmtId="0" fontId="3" fillId="3" borderId="43" xfId="0" applyFont="1" applyFill="1" applyBorder="1" applyProtection="1">
      <protection hidden="1"/>
    </xf>
    <xf numFmtId="0" fontId="9" fillId="3" borderId="43" xfId="0" applyFont="1" applyFill="1" applyBorder="1" applyAlignment="1" applyProtection="1">
      <alignment horizontal="right"/>
      <protection hidden="1"/>
    </xf>
    <xf numFmtId="2" fontId="16" fillId="3" borderId="43" xfId="0" applyNumberFormat="1" applyFont="1" applyFill="1" applyBorder="1" applyAlignment="1" applyProtection="1">
      <alignment horizontal="center"/>
      <protection hidden="1"/>
    </xf>
    <xf numFmtId="0" fontId="5" fillId="3" borderId="43" xfId="0" applyFont="1" applyFill="1" applyBorder="1" applyProtection="1">
      <protection hidden="1"/>
    </xf>
    <xf numFmtId="2" fontId="2" fillId="3" borderId="43" xfId="0" applyNumberFormat="1" applyFont="1" applyFill="1" applyBorder="1" applyAlignment="1" applyProtection="1">
      <alignment horizontal="center"/>
      <protection hidden="1"/>
    </xf>
    <xf numFmtId="0" fontId="9" fillId="3" borderId="43" xfId="0" applyFont="1" applyFill="1" applyBorder="1" applyAlignment="1" applyProtection="1">
      <alignment horizontal="left"/>
      <protection hidden="1"/>
    </xf>
    <xf numFmtId="0" fontId="3" fillId="3" borderId="44" xfId="0" applyFont="1" applyFill="1" applyBorder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12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left"/>
      <protection hidden="1"/>
    </xf>
    <xf numFmtId="0" fontId="9" fillId="3" borderId="0" xfId="0" applyFont="1" applyFill="1" applyBorder="1" applyAlignment="1" applyProtection="1">
      <alignment horizontal="right"/>
      <protection hidden="1"/>
    </xf>
    <xf numFmtId="0" fontId="9" fillId="3" borderId="55" xfId="0" applyFont="1" applyFill="1" applyBorder="1" applyAlignment="1" applyProtection="1">
      <alignment horizontal="right"/>
      <protection hidden="1"/>
    </xf>
    <xf numFmtId="0" fontId="17" fillId="5" borderId="38" xfId="0" applyFont="1" applyFill="1" applyBorder="1" applyAlignment="1" applyProtection="1">
      <alignment horizontal="center"/>
      <protection hidden="1"/>
    </xf>
    <xf numFmtId="0" fontId="17" fillId="5" borderId="56" xfId="0" applyFont="1" applyFill="1" applyBorder="1" applyAlignment="1" applyProtection="1">
      <alignment horizontal="center"/>
      <protection hidden="1"/>
    </xf>
    <xf numFmtId="0" fontId="9" fillId="3" borderId="11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Protection="1">
      <protection hidden="1"/>
    </xf>
    <xf numFmtId="0" fontId="0" fillId="3" borderId="0" xfId="0" applyFill="1"/>
    <xf numFmtId="0" fontId="9" fillId="0" borderId="39" xfId="0" applyFont="1" applyBorder="1" applyAlignment="1" applyProtection="1">
      <alignment horizontal="center"/>
      <protection hidden="1"/>
    </xf>
    <xf numFmtId="0" fontId="9" fillId="0" borderId="40" xfId="0" applyFont="1" applyBorder="1" applyAlignment="1" applyProtection="1">
      <alignment horizontal="center"/>
      <protection hidden="1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3" borderId="55" xfId="0" applyFont="1" applyFill="1" applyBorder="1" applyAlignment="1">
      <alignment horizontal="right"/>
    </xf>
    <xf numFmtId="0" fontId="18" fillId="0" borderId="0" xfId="1" applyFont="1" applyAlignment="1" applyProtection="1">
      <alignment horizontal="left"/>
      <protection locked="0"/>
    </xf>
    <xf numFmtId="0" fontId="8" fillId="5" borderId="57" xfId="0" applyFont="1" applyFill="1" applyBorder="1" applyAlignment="1" applyProtection="1">
      <alignment horizontal="center"/>
      <protection hidden="1"/>
    </xf>
    <xf numFmtId="0" fontId="7" fillId="2" borderId="29" xfId="1" applyFont="1" applyFill="1" applyBorder="1" applyAlignment="1" applyProtection="1">
      <alignment horizontal="center" vertical="center"/>
      <protection locked="0"/>
    </xf>
    <xf numFmtId="0" fontId="7" fillId="2" borderId="14" xfId="1" applyFont="1" applyFill="1" applyBorder="1" applyAlignment="1" applyProtection="1">
      <alignment horizontal="center" vertical="top"/>
      <protection locked="0"/>
    </xf>
    <xf numFmtId="0" fontId="7" fillId="2" borderId="41" xfId="1" applyFont="1" applyFill="1" applyBorder="1" applyAlignment="1" applyProtection="1">
      <alignment horizontal="center" vertical="center"/>
      <protection locked="0"/>
    </xf>
    <xf numFmtId="0" fontId="7" fillId="2" borderId="30" xfId="1" applyFont="1" applyFill="1" applyBorder="1" applyAlignment="1" applyProtection="1">
      <alignment horizontal="center" vertical="center"/>
      <protection locked="0"/>
    </xf>
    <xf numFmtId="0" fontId="7" fillId="2" borderId="29" xfId="1" applyFont="1" applyFill="1" applyBorder="1" applyAlignment="1" applyProtection="1">
      <alignment horizontal="center" vertical="center" wrapText="1"/>
      <protection locked="0"/>
    </xf>
    <xf numFmtId="2" fontId="5" fillId="3" borderId="34" xfId="0" applyNumberFormat="1" applyFont="1" applyFill="1" applyBorder="1" applyProtection="1">
      <protection hidden="1"/>
    </xf>
    <xf numFmtId="2" fontId="3" fillId="3" borderId="7" xfId="0" applyNumberFormat="1" applyFont="1" applyFill="1" applyBorder="1" applyProtection="1">
      <protection hidden="1"/>
    </xf>
    <xf numFmtId="3" fontId="4" fillId="0" borderId="14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3" fontId="4" fillId="0" borderId="59" xfId="0" applyNumberFormat="1" applyFont="1" applyBorder="1" applyAlignment="1">
      <alignment horizontal="center"/>
    </xf>
    <xf numFmtId="2" fontId="5" fillId="3" borderId="0" xfId="0" applyNumberFormat="1" applyFont="1" applyFill="1" applyBorder="1" applyProtection="1">
      <protection hidden="1"/>
    </xf>
    <xf numFmtId="2" fontId="5" fillId="3" borderId="34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3865"/>
      <color rgb="FFC8C9C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13</xdr:col>
          <xdr:colOff>514350</xdr:colOff>
          <xdr:row>49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12</xdr:col>
      <xdr:colOff>0</xdr:colOff>
      <xdr:row>1</xdr:row>
      <xdr:rowOff>114300</xdr:rowOff>
    </xdr:from>
    <xdr:to>
      <xdr:col>13</xdr:col>
      <xdr:colOff>335255</xdr:colOff>
      <xdr:row>3</xdr:row>
      <xdr:rowOff>53002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76225"/>
          <a:ext cx="944855" cy="2625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0</xdr:row>
      <xdr:rowOff>152400</xdr:rowOff>
    </xdr:from>
    <xdr:to>
      <xdr:col>13</xdr:col>
      <xdr:colOff>601955</xdr:colOff>
      <xdr:row>0</xdr:row>
      <xdr:rowOff>414952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152400"/>
          <a:ext cx="944855" cy="2625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123825</xdr:colOff>
      <xdr:row>0</xdr:row>
      <xdr:rowOff>152400</xdr:rowOff>
    </xdr:from>
    <xdr:to>
      <xdr:col>13</xdr:col>
      <xdr:colOff>487655</xdr:colOff>
      <xdr:row>0</xdr:row>
      <xdr:rowOff>157777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3925" y="152400"/>
          <a:ext cx="944855" cy="2625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12</xdr:col>
      <xdr:colOff>247650</xdr:colOff>
      <xdr:row>0</xdr:row>
      <xdr:rowOff>152400</xdr:rowOff>
    </xdr:from>
    <xdr:to>
      <xdr:col>13</xdr:col>
      <xdr:colOff>611480</xdr:colOff>
      <xdr:row>0</xdr:row>
      <xdr:rowOff>414952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0" y="152400"/>
          <a:ext cx="944855" cy="2625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152400</xdr:rowOff>
    </xdr:from>
    <xdr:to>
      <xdr:col>13</xdr:col>
      <xdr:colOff>335255</xdr:colOff>
      <xdr:row>0</xdr:row>
      <xdr:rowOff>157777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3925" y="152400"/>
          <a:ext cx="944855" cy="53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219075</xdr:colOff>
      <xdr:row>0</xdr:row>
      <xdr:rowOff>152400</xdr:rowOff>
    </xdr:from>
    <xdr:to>
      <xdr:col>11</xdr:col>
      <xdr:colOff>68555</xdr:colOff>
      <xdr:row>0</xdr:row>
      <xdr:rowOff>414952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152400"/>
          <a:ext cx="944855" cy="2625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sclimatedata.com/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://rainfall.weatherdb.com/" TargetMode="External"/><Relationship Id="rId1" Type="http://schemas.openxmlformats.org/officeDocument/2006/relationships/hyperlink" Target="http://www.rainmaster.com/historicET.asp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rainmaster.com/historicET.aspx" TargetMode="External"/><Relationship Id="rId4" Type="http://schemas.openxmlformats.org/officeDocument/2006/relationships/hyperlink" Target="http://extension.arizona.edu/sites/extension.arizona.edu/files/pubs/az1195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rainmaster.com/historicET.asp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rainmaster.com/historicE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P10" sqref="P10"/>
    </sheetView>
  </sheetViews>
  <sheetFormatPr defaultRowHeight="12.75" x14ac:dyDescent="0.2"/>
  <cols>
    <col min="1" max="1" width="5" customWidth="1"/>
  </cols>
  <sheetData/>
  <sheetProtection password="85F9" sheet="1" objects="1" scenarios="1" selectLockedCells="1" selectUnlockedCells="1"/>
  <phoneticPr fontId="1" type="noConversion"/>
  <pageMargins left="0.75" right="0.75" top="1" bottom="1" header="0.5" footer="0.5"/>
  <pageSetup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13</xdr:col>
                <xdr:colOff>523875</xdr:colOff>
                <xdr:row>49</xdr:row>
                <xdr:rowOff>85725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zoomScaleNormal="100" workbookViewId="0">
      <selection activeCell="C6" sqref="C6:C7"/>
    </sheetView>
  </sheetViews>
  <sheetFormatPr defaultRowHeight="14.25" x14ac:dyDescent="0.2"/>
  <cols>
    <col min="1" max="1" width="5" style="3" customWidth="1"/>
    <col min="2" max="2" width="8.5703125" style="1" customWidth="1"/>
    <col min="3" max="11" width="16.42578125" style="3" customWidth="1"/>
    <col min="12" max="12" width="1.42578125" style="3" customWidth="1"/>
    <col min="13" max="13" width="8.7109375" style="3" customWidth="1"/>
    <col min="14" max="14" width="9.28515625" style="3" customWidth="1"/>
    <col min="15" max="16384" width="9.140625" style="3"/>
  </cols>
  <sheetData>
    <row r="1" spans="2:15" ht="45" customHeight="1" thickBot="1" x14ac:dyDescent="0.25"/>
    <row r="2" spans="2:15" ht="15.75" customHeight="1" x14ac:dyDescent="0.2">
      <c r="B2" s="13" t="s">
        <v>14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</row>
    <row r="3" spans="2:15" ht="15.75" customHeight="1" x14ac:dyDescent="0.25">
      <c r="B3" s="16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7"/>
      <c r="O3" s="2"/>
    </row>
    <row r="4" spans="2:15" ht="6.75" customHeight="1" x14ac:dyDescent="0.2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  <c r="O4" s="2"/>
    </row>
    <row r="5" spans="2:15" ht="126" customHeight="1" x14ac:dyDescent="0.2">
      <c r="B5" s="18"/>
      <c r="C5" s="86" t="s">
        <v>35</v>
      </c>
      <c r="D5" s="93" t="s">
        <v>45</v>
      </c>
      <c r="E5" s="89" t="s">
        <v>10</v>
      </c>
      <c r="F5" s="89" t="s">
        <v>15</v>
      </c>
      <c r="G5" s="83" t="s">
        <v>9</v>
      </c>
      <c r="H5" s="86" t="s">
        <v>34</v>
      </c>
      <c r="I5" s="83" t="s">
        <v>8</v>
      </c>
      <c r="J5" s="11"/>
      <c r="K5" s="86" t="s">
        <v>48</v>
      </c>
      <c r="L5" s="11"/>
      <c r="M5" s="110" t="s">
        <v>47</v>
      </c>
      <c r="N5" s="115"/>
    </row>
    <row r="6" spans="2:15" ht="15" customHeight="1" x14ac:dyDescent="0.25">
      <c r="B6" s="20"/>
      <c r="C6" s="223" t="s">
        <v>0</v>
      </c>
      <c r="D6" s="92"/>
      <c r="E6" s="222" t="s">
        <v>1</v>
      </c>
      <c r="F6" s="91"/>
      <c r="G6" s="84"/>
      <c r="H6" s="87"/>
      <c r="I6" s="84"/>
      <c r="J6" s="12"/>
      <c r="K6" s="87"/>
      <c r="L6" s="12"/>
      <c r="M6" s="111"/>
      <c r="N6" s="113"/>
    </row>
    <row r="7" spans="2:15" ht="42.75" customHeight="1" x14ac:dyDescent="0.2">
      <c r="B7" s="18"/>
      <c r="C7" s="224"/>
      <c r="D7" s="90"/>
      <c r="E7" s="221" t="s">
        <v>7</v>
      </c>
      <c r="F7" s="90"/>
      <c r="G7" s="225" t="s">
        <v>33</v>
      </c>
      <c r="H7" s="88"/>
      <c r="I7" s="85"/>
      <c r="J7" s="11"/>
      <c r="K7" s="88"/>
      <c r="L7" s="11"/>
      <c r="M7" s="112"/>
      <c r="N7" s="114"/>
    </row>
    <row r="8" spans="2:15" ht="6.75" customHeight="1" x14ac:dyDescent="0.2">
      <c r="B8" s="18"/>
      <c r="C8" s="42"/>
      <c r="D8" s="43"/>
      <c r="E8" s="42"/>
      <c r="F8" s="43"/>
      <c r="G8" s="44"/>
      <c r="H8" s="43"/>
      <c r="I8" s="45"/>
      <c r="J8" s="11"/>
      <c r="K8" s="11"/>
      <c r="L8" s="11"/>
      <c r="M8" s="11"/>
      <c r="N8" s="19"/>
    </row>
    <row r="9" spans="2:15" s="1" customFormat="1" ht="47.25" x14ac:dyDescent="0.2">
      <c r="B9" s="26" t="s">
        <v>13</v>
      </c>
      <c r="C9" s="27" t="s">
        <v>41</v>
      </c>
      <c r="D9" s="27" t="s">
        <v>42</v>
      </c>
      <c r="E9" s="28" t="s">
        <v>5</v>
      </c>
      <c r="F9" s="28" t="s">
        <v>46</v>
      </c>
      <c r="G9" s="28" t="s">
        <v>11</v>
      </c>
      <c r="H9" s="28" t="s">
        <v>37</v>
      </c>
      <c r="I9" s="28" t="s">
        <v>6</v>
      </c>
      <c r="J9" s="28"/>
      <c r="K9" s="28" t="s">
        <v>31</v>
      </c>
      <c r="L9" s="29"/>
      <c r="M9" s="109" t="s">
        <v>32</v>
      </c>
      <c r="N9" s="108"/>
    </row>
    <row r="10" spans="2:15" ht="15" x14ac:dyDescent="0.2">
      <c r="B10" s="30" t="s">
        <v>19</v>
      </c>
      <c r="C10" s="31">
        <v>0.04</v>
      </c>
      <c r="D10" s="31">
        <f>C10*31</f>
        <v>1.24</v>
      </c>
      <c r="E10" s="31">
        <v>4.84</v>
      </c>
      <c r="F10" s="31">
        <f>E10*0.5</f>
        <v>2.42</v>
      </c>
      <c r="G10" s="32">
        <v>0.7</v>
      </c>
      <c r="H10" s="31">
        <v>104.5</v>
      </c>
      <c r="I10" s="51">
        <f>IF( ((((D10*G10)-F10)*H10)*27154)&lt;0, 0,  ((((D10*G10)-F10)*H10)*27154))</f>
        <v>0</v>
      </c>
      <c r="J10" s="46"/>
      <c r="K10" s="94">
        <v>0</v>
      </c>
      <c r="L10" s="49"/>
      <c r="M10" s="104" t="s">
        <v>19</v>
      </c>
      <c r="N10" s="101">
        <v>5.2</v>
      </c>
    </row>
    <row r="11" spans="2:15" ht="15" x14ac:dyDescent="0.2">
      <c r="B11" s="25" t="s">
        <v>20</v>
      </c>
      <c r="C11" s="33">
        <v>0.06</v>
      </c>
      <c r="D11" s="33">
        <f>C11*28</f>
        <v>1.68</v>
      </c>
      <c r="E11" s="33">
        <v>4.53</v>
      </c>
      <c r="F11" s="33">
        <f t="shared" ref="F11:F21" si="0">E11*0.5</f>
        <v>2.2650000000000001</v>
      </c>
      <c r="G11" s="34">
        <v>0.7</v>
      </c>
      <c r="H11" s="33">
        <v>104.5</v>
      </c>
      <c r="I11" s="52">
        <f>IF( ((((D11*G11)-F11)*H11)*27154)&lt;0, 0,  ((((D11*G11)-F11)*H11)*27154))</f>
        <v>0</v>
      </c>
      <c r="J11" s="46"/>
      <c r="K11" s="95">
        <v>0</v>
      </c>
      <c r="L11" s="50"/>
      <c r="M11" s="105" t="s">
        <v>20</v>
      </c>
      <c r="N11" s="102">
        <v>4.3</v>
      </c>
    </row>
    <row r="12" spans="2:15" ht="15" x14ac:dyDescent="0.2">
      <c r="B12" s="35" t="s">
        <v>21</v>
      </c>
      <c r="C12" s="36">
        <v>0.11</v>
      </c>
      <c r="D12" s="36">
        <f>C12*31</f>
        <v>3.41</v>
      </c>
      <c r="E12" s="36">
        <v>5.24</v>
      </c>
      <c r="F12" s="36">
        <f t="shared" si="0"/>
        <v>2.62</v>
      </c>
      <c r="G12" s="37">
        <v>0.7</v>
      </c>
      <c r="H12" s="36">
        <v>104.5</v>
      </c>
      <c r="I12" s="52">
        <f>IF( ((((D12*G12)-F12)*H12)*27154)&lt;0, 0,  ((((D12*G12)-F12)*H12)*27154))</f>
        <v>0</v>
      </c>
      <c r="J12" s="46"/>
      <c r="K12" s="95">
        <v>0</v>
      </c>
      <c r="L12" s="50"/>
      <c r="M12" s="105" t="s">
        <v>21</v>
      </c>
      <c r="N12" s="98">
        <v>4.2</v>
      </c>
    </row>
    <row r="13" spans="2:15" ht="15" x14ac:dyDescent="0.2">
      <c r="B13" s="38" t="s">
        <v>22</v>
      </c>
      <c r="C13" s="33">
        <v>0.13</v>
      </c>
      <c r="D13" s="33">
        <f>C13*30</f>
        <v>3.9000000000000004</v>
      </c>
      <c r="E13" s="33">
        <v>4.37</v>
      </c>
      <c r="F13" s="33">
        <f t="shared" si="0"/>
        <v>2.1850000000000001</v>
      </c>
      <c r="G13" s="34">
        <v>0.7</v>
      </c>
      <c r="H13" s="33">
        <v>104.5</v>
      </c>
      <c r="I13" s="228">
        <f>IF( ((((D13*G13)-F13)*H13)*27154)&lt;0, 0,  ((((D13*G13)-F13)*H13)*27154))</f>
        <v>1546488.1849999998</v>
      </c>
      <c r="J13" s="46"/>
      <c r="K13" s="95">
        <v>598120</v>
      </c>
      <c r="L13" s="50"/>
      <c r="M13" s="105" t="s">
        <v>22</v>
      </c>
      <c r="N13" s="99">
        <v>10.199999999999999</v>
      </c>
    </row>
    <row r="14" spans="2:15" ht="15" x14ac:dyDescent="0.2">
      <c r="B14" s="25" t="s">
        <v>23</v>
      </c>
      <c r="C14" s="33">
        <v>0.15</v>
      </c>
      <c r="D14" s="33">
        <f>C14*31</f>
        <v>4.6499999999999995</v>
      </c>
      <c r="E14" s="33">
        <v>5</v>
      </c>
      <c r="F14" s="33">
        <f t="shared" si="0"/>
        <v>2.5</v>
      </c>
      <c r="G14" s="34">
        <v>0.7</v>
      </c>
      <c r="H14" s="33">
        <v>104.5</v>
      </c>
      <c r="I14" s="52">
        <f>IF( ((((D14*G14)-F14)*H14)*27154)&lt;0, 0,  ((((D14*G14)-F14)*H14)*27154))</f>
        <v>2142382.7149999985</v>
      </c>
      <c r="J14" s="46"/>
      <c r="K14" s="95">
        <v>2046986</v>
      </c>
      <c r="L14" s="50"/>
      <c r="M14" s="106" t="s">
        <v>23</v>
      </c>
      <c r="N14" s="103">
        <v>2.6</v>
      </c>
    </row>
    <row r="15" spans="2:15" ht="15" x14ac:dyDescent="0.2">
      <c r="B15" s="35" t="s">
        <v>24</v>
      </c>
      <c r="C15" s="36">
        <v>0.17</v>
      </c>
      <c r="D15" s="36">
        <f>C15*30</f>
        <v>5.1000000000000005</v>
      </c>
      <c r="E15" s="36">
        <v>4</v>
      </c>
      <c r="F15" s="36">
        <f t="shared" si="0"/>
        <v>2</v>
      </c>
      <c r="G15" s="37">
        <v>0.7</v>
      </c>
      <c r="H15" s="36">
        <v>104.5</v>
      </c>
      <c r="I15" s="52">
        <f>IF( ((((D15*G15)-F15)*H15)*27154)&lt;0, 0,  ((((D15*G15)-F15)*H15)*27154))</f>
        <v>4455021.0100000007</v>
      </c>
      <c r="J15" s="46"/>
      <c r="K15" s="95">
        <v>4889637</v>
      </c>
      <c r="L15" s="50"/>
      <c r="M15" s="105" t="s">
        <v>24</v>
      </c>
      <c r="N15" s="98">
        <v>1.7</v>
      </c>
    </row>
    <row r="16" spans="2:15" ht="15" x14ac:dyDescent="0.2">
      <c r="B16" s="38" t="s">
        <v>25</v>
      </c>
      <c r="C16" s="33">
        <v>0.16</v>
      </c>
      <c r="D16" s="33">
        <f>C16*31</f>
        <v>4.96</v>
      </c>
      <c r="E16" s="33">
        <v>4.8</v>
      </c>
      <c r="F16" s="33">
        <f t="shared" si="0"/>
        <v>2.4</v>
      </c>
      <c r="G16" s="34">
        <v>0.7</v>
      </c>
      <c r="H16" s="33">
        <v>104.5</v>
      </c>
      <c r="I16" s="228">
        <f>IF( ((((D16*G16)-F16)*H16)*27154)&lt;0, 0,  ((((D16*G16)-F16)*H16)*27154))</f>
        <v>3041899.696</v>
      </c>
      <c r="J16" s="46"/>
      <c r="K16" s="95">
        <v>1985978</v>
      </c>
      <c r="L16" s="50"/>
      <c r="M16" s="105" t="s">
        <v>25</v>
      </c>
      <c r="N16" s="99">
        <v>7.4</v>
      </c>
    </row>
    <row r="17" spans="1:14" ht="15" x14ac:dyDescent="0.2">
      <c r="B17" s="38" t="s">
        <v>26</v>
      </c>
      <c r="C17" s="33">
        <v>0.15</v>
      </c>
      <c r="D17" s="33">
        <f>C17*31</f>
        <v>4.6499999999999995</v>
      </c>
      <c r="E17" s="33">
        <v>3.94</v>
      </c>
      <c r="F17" s="33">
        <f t="shared" si="0"/>
        <v>1.97</v>
      </c>
      <c r="G17" s="34">
        <v>0.7</v>
      </c>
      <c r="H17" s="33">
        <v>104.5</v>
      </c>
      <c r="I17" s="52">
        <f>IF( ((((D17*G17)-F17)*H17)*27154)&lt;0, 0,  ((((D17*G17)-F17)*H17)*27154))</f>
        <v>3646307.0049999985</v>
      </c>
      <c r="J17" s="46"/>
      <c r="K17" s="95">
        <v>2286541</v>
      </c>
      <c r="L17" s="50"/>
      <c r="M17" s="105" t="s">
        <v>26</v>
      </c>
      <c r="N17" s="99">
        <v>7.2</v>
      </c>
    </row>
    <row r="18" spans="1:14" ht="15" x14ac:dyDescent="0.2">
      <c r="B18" s="38" t="s">
        <v>27</v>
      </c>
      <c r="C18" s="33">
        <v>0.13</v>
      </c>
      <c r="D18" s="33">
        <f>C18*30</f>
        <v>3.9000000000000004</v>
      </c>
      <c r="E18" s="33">
        <v>3.9</v>
      </c>
      <c r="F18" s="33">
        <f t="shared" si="0"/>
        <v>1.95</v>
      </c>
      <c r="G18" s="34">
        <v>0.7</v>
      </c>
      <c r="H18" s="33">
        <v>104.5</v>
      </c>
      <c r="I18" s="52">
        <f>IF( ((((D18*G18)-F18)*H18)*27154)&lt;0, 0,  ((((D18*G18)-F18)*H18)*27154))</f>
        <v>2213322.54</v>
      </c>
      <c r="J18" s="46"/>
      <c r="K18" s="95">
        <v>3287562</v>
      </c>
      <c r="L18" s="50"/>
      <c r="M18" s="105" t="s">
        <v>27</v>
      </c>
      <c r="N18" s="99">
        <v>1.4</v>
      </c>
    </row>
    <row r="19" spans="1:14" ht="15" x14ac:dyDescent="0.2">
      <c r="B19" s="38" t="s">
        <v>28</v>
      </c>
      <c r="C19" s="33">
        <v>0.09</v>
      </c>
      <c r="D19" s="33">
        <f>C19*31</f>
        <v>2.79</v>
      </c>
      <c r="E19" s="33">
        <v>3.43</v>
      </c>
      <c r="F19" s="33">
        <f t="shared" si="0"/>
        <v>1.7150000000000001</v>
      </c>
      <c r="G19" s="34">
        <v>0.7</v>
      </c>
      <c r="H19" s="33">
        <v>104.5</v>
      </c>
      <c r="I19" s="228">
        <f>IF( ((((D19*G19)-F19)*H19)*27154)&lt;0, 0,  ((((D19*G19)-F19)*H19)*27154))</f>
        <v>675347.13399999938</v>
      </c>
      <c r="J19" s="46"/>
      <c r="K19" s="95">
        <v>1287655</v>
      </c>
      <c r="L19" s="50"/>
      <c r="M19" s="106" t="s">
        <v>28</v>
      </c>
      <c r="N19" s="103">
        <v>2.4</v>
      </c>
    </row>
    <row r="20" spans="1:14" ht="15" x14ac:dyDescent="0.2">
      <c r="B20" s="38" t="s">
        <v>29</v>
      </c>
      <c r="C20" s="33">
        <v>0.06</v>
      </c>
      <c r="D20" s="33">
        <f>C20*30</f>
        <v>1.7999999999999998</v>
      </c>
      <c r="E20" s="33">
        <v>4.84</v>
      </c>
      <c r="F20" s="33">
        <f t="shared" si="0"/>
        <v>2.42</v>
      </c>
      <c r="G20" s="34">
        <v>0.7</v>
      </c>
      <c r="H20" s="33">
        <v>104.5</v>
      </c>
      <c r="I20" s="230">
        <f>IF( ((((D20*G20)-F20)*H20)*27154)&lt;0, 0,  ((((D20*G20)-F20)*H20)*27154))</f>
        <v>0</v>
      </c>
      <c r="J20" s="46"/>
      <c r="K20" s="95">
        <v>432985</v>
      </c>
      <c r="L20" s="50"/>
      <c r="M20" s="105" t="s">
        <v>29</v>
      </c>
      <c r="N20" s="98">
        <v>4.5</v>
      </c>
    </row>
    <row r="21" spans="1:14" ht="15" x14ac:dyDescent="0.2">
      <c r="B21" s="53" t="s">
        <v>30</v>
      </c>
      <c r="C21" s="54">
        <v>0.04</v>
      </c>
      <c r="D21" s="54">
        <f>C21*31</f>
        <v>1.24</v>
      </c>
      <c r="E21" s="54">
        <v>4.45</v>
      </c>
      <c r="F21" s="54">
        <f t="shared" si="0"/>
        <v>2.2250000000000001</v>
      </c>
      <c r="G21" s="55">
        <v>0.7</v>
      </c>
      <c r="H21" s="54">
        <v>104.5</v>
      </c>
      <c r="I21" s="229">
        <f>IF( ((((D21*G21)-F21)*H21)*27154)&lt;0, 0,  ((((D21*G21)-F21)*H21)*27154))</f>
        <v>0</v>
      </c>
      <c r="J21" s="56"/>
      <c r="K21" s="96">
        <v>0</v>
      </c>
      <c r="L21" s="58"/>
      <c r="M21" s="107" t="s">
        <v>30</v>
      </c>
      <c r="N21" s="100">
        <v>10.5</v>
      </c>
    </row>
    <row r="22" spans="1:14" ht="6" customHeight="1" x14ac:dyDescent="0.2">
      <c r="B22" s="63"/>
      <c r="C22" s="21"/>
      <c r="D22" s="64"/>
      <c r="E22" s="232"/>
      <c r="F22" s="232"/>
      <c r="G22" s="60"/>
      <c r="H22" s="61"/>
      <c r="I22" s="59"/>
      <c r="J22" s="59"/>
      <c r="K22" s="59"/>
      <c r="L22" s="59"/>
      <c r="M22" s="59"/>
      <c r="N22" s="62"/>
    </row>
    <row r="23" spans="1:14" ht="15.75" x14ac:dyDescent="0.25">
      <c r="A23" s="82"/>
      <c r="B23" s="81" t="s">
        <v>18</v>
      </c>
      <c r="C23" s="65">
        <f>SUM(C10:C21)</f>
        <v>1.2900000000000003</v>
      </c>
      <c r="D23" s="66">
        <f>SUM(D10:D21)</f>
        <v>39.32</v>
      </c>
      <c r="E23" s="66">
        <f>SUM(E10:E21)</f>
        <v>53.34</v>
      </c>
      <c r="F23" s="66">
        <f>SUM(F10:F21)</f>
        <v>26.67</v>
      </c>
      <c r="G23" s="67"/>
      <c r="H23" s="73"/>
      <c r="I23" s="69">
        <f>SUM(I10:I21)</f>
        <v>17720768.284999996</v>
      </c>
      <c r="J23" s="216" t="s">
        <v>16</v>
      </c>
      <c r="K23" s="97">
        <f>SUM(K10:K21)</f>
        <v>16815464</v>
      </c>
      <c r="L23" s="21"/>
      <c r="M23" s="116" t="s">
        <v>18</v>
      </c>
      <c r="N23" s="117">
        <f>SUM(N10:N21)</f>
        <v>61.6</v>
      </c>
    </row>
    <row r="24" spans="1:14" ht="16.5" thickBot="1" x14ac:dyDescent="0.3">
      <c r="B24" s="22"/>
      <c r="C24" s="23"/>
      <c r="D24" s="23"/>
      <c r="E24" s="23"/>
      <c r="F24" s="23"/>
      <c r="G24" s="68"/>
      <c r="H24" s="218"/>
      <c r="I24" s="70">
        <f>I23/325851</f>
        <v>54.383040975783402</v>
      </c>
      <c r="J24" s="217" t="s">
        <v>17</v>
      </c>
      <c r="K24" s="47">
        <f>K23/325851</f>
        <v>51.604764140665516</v>
      </c>
      <c r="L24" s="71"/>
      <c r="M24" s="23"/>
      <c r="N24" s="72"/>
    </row>
    <row r="25" spans="1:14" ht="6" customHeight="1" thickBot="1" x14ac:dyDescent="0.3">
      <c r="B25" s="74"/>
      <c r="C25" s="75"/>
      <c r="D25" s="75"/>
      <c r="E25" s="75"/>
      <c r="F25" s="75"/>
      <c r="G25" s="75"/>
      <c r="H25" s="76"/>
      <c r="I25" s="77"/>
      <c r="J25" s="78"/>
      <c r="K25" s="79"/>
      <c r="L25" s="78"/>
      <c r="M25" s="75"/>
      <c r="N25" s="80"/>
    </row>
    <row r="26" spans="1:14" ht="9" customHeight="1" x14ac:dyDescent="0.2"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15" customHeight="1" x14ac:dyDescent="0.35">
      <c r="B27" s="219" t="s">
        <v>43</v>
      </c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</row>
    <row r="28" spans="1:14" ht="16.5" x14ac:dyDescent="0.2">
      <c r="B28" s="6" t="s">
        <v>12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16.5" x14ac:dyDescent="0.2">
      <c r="B29" s="24" t="s">
        <v>40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4" ht="16.5" x14ac:dyDescent="0.2">
      <c r="B30" s="6" t="s">
        <v>51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18.75" x14ac:dyDescent="0.35">
      <c r="B31" s="7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ht="9" customHeight="1" x14ac:dyDescent="0.2">
      <c r="B32" s="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2:14" ht="15" customHeight="1" x14ac:dyDescent="0.2">
      <c r="B33" s="6" t="s">
        <v>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2:14" ht="15" customHeight="1" x14ac:dyDescent="0.2">
      <c r="B34" s="6" t="s">
        <v>4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 x14ac:dyDescent="0.2"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4" x14ac:dyDescent="0.2"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4" x14ac:dyDescent="0.2">
      <c r="B37" s="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</sheetData>
  <sheetProtection password="85F9" sheet="1" objects="1" scenarios="1" selectLockedCells="1"/>
  <mergeCells count="14">
    <mergeCell ref="B34:N34"/>
    <mergeCell ref="B2:N3"/>
    <mergeCell ref="C6:C7"/>
    <mergeCell ref="M9:N9"/>
    <mergeCell ref="M5:N5"/>
    <mergeCell ref="B28:N28"/>
    <mergeCell ref="B29:N29"/>
    <mergeCell ref="B30:N30"/>
    <mergeCell ref="B31:N31"/>
    <mergeCell ref="B33:N33"/>
    <mergeCell ref="I5:I7"/>
    <mergeCell ref="G5:G6"/>
    <mergeCell ref="B27:N27"/>
    <mergeCell ref="D5:D6"/>
  </mergeCells>
  <phoneticPr fontId="1" type="noConversion"/>
  <hyperlinks>
    <hyperlink ref="C6" r:id="rId1"/>
    <hyperlink ref="E7" r:id="rId2" display="Weatherdb "/>
    <hyperlink ref="E6" r:id="rId3"/>
    <hyperlink ref="G7" r:id="rId4" display="Understanding ET Adj Factor"/>
    <hyperlink ref="B27" r:id="rId5" display="w = Historical reference evapotranspiration (http://www.rainmaster.com/historicET.aspx)"/>
  </hyperlinks>
  <pageMargins left="0.7" right="0.7" top="0.75" bottom="0.75" header="0.3" footer="0.3"/>
  <pageSetup scale="80" orientation="landscape" horizontalDpi="300" verticalDpi="300" r:id="rId6"/>
  <headerFooter alignWithMargins="0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Normal="100" workbookViewId="0">
      <selection activeCell="G6" sqref="G6"/>
    </sheetView>
  </sheetViews>
  <sheetFormatPr defaultRowHeight="12.75" x14ac:dyDescent="0.2"/>
  <cols>
    <col min="1" max="1" width="5" customWidth="1"/>
    <col min="2" max="2" width="8.5703125" customWidth="1"/>
    <col min="3" max="9" width="16.42578125" customWidth="1"/>
    <col min="10" max="10" width="17.28515625" customWidth="1"/>
    <col min="11" max="11" width="16.42578125" customWidth="1"/>
    <col min="12" max="12" width="2.28515625" customWidth="1"/>
    <col min="13" max="13" width="8.7109375" customWidth="1"/>
    <col min="14" max="14" width="9.28515625" customWidth="1"/>
  </cols>
  <sheetData>
    <row r="1" spans="1:15" ht="45" customHeight="1" thickBot="1" x14ac:dyDescent="0.25">
      <c r="A1" s="131"/>
      <c r="B1" s="132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3"/>
    </row>
    <row r="2" spans="1:15" x14ac:dyDescent="0.2">
      <c r="A2" s="131"/>
      <c r="B2" s="134" t="s">
        <v>36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  <c r="O2" s="133"/>
    </row>
    <row r="3" spans="1:15" x14ac:dyDescent="0.2">
      <c r="A3" s="131"/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9"/>
      <c r="O3" s="133"/>
    </row>
    <row r="4" spans="1:15" ht="15.75" x14ac:dyDescent="0.25">
      <c r="A4" s="131"/>
      <c r="B4" s="140" t="s">
        <v>2</v>
      </c>
      <c r="C4" s="141"/>
      <c r="D4" s="142"/>
      <c r="E4" s="141"/>
      <c r="F4" s="142"/>
      <c r="G4" s="143"/>
      <c r="H4" s="142"/>
      <c r="I4" s="144"/>
      <c r="J4" s="145"/>
      <c r="K4" s="145"/>
      <c r="L4" s="145"/>
      <c r="M4" s="145"/>
      <c r="N4" s="146"/>
      <c r="O4" s="133"/>
    </row>
    <row r="5" spans="1:15" ht="47.25" x14ac:dyDescent="0.2">
      <c r="A5" s="132"/>
      <c r="B5" s="147" t="s">
        <v>13</v>
      </c>
      <c r="C5" s="148" t="s">
        <v>41</v>
      </c>
      <c r="D5" s="148" t="s">
        <v>42</v>
      </c>
      <c r="E5" s="149" t="s">
        <v>5</v>
      </c>
      <c r="F5" s="149" t="s">
        <v>46</v>
      </c>
      <c r="G5" s="149" t="s">
        <v>11</v>
      </c>
      <c r="H5" s="149" t="s">
        <v>38</v>
      </c>
      <c r="I5" s="149" t="s">
        <v>6</v>
      </c>
      <c r="J5" s="149"/>
      <c r="K5" s="149" t="s">
        <v>31</v>
      </c>
      <c r="L5" s="132"/>
      <c r="M5" s="150" t="s">
        <v>32</v>
      </c>
      <c r="N5" s="151"/>
      <c r="O5" s="133"/>
    </row>
    <row r="6" spans="1:15" ht="15" x14ac:dyDescent="0.2">
      <c r="A6" s="3"/>
      <c r="B6" s="122" t="s">
        <v>19</v>
      </c>
      <c r="C6" s="127"/>
      <c r="D6" s="118">
        <f>C6*31</f>
        <v>0</v>
      </c>
      <c r="E6" s="127"/>
      <c r="F6" s="118">
        <f>E6*0.5</f>
        <v>0</v>
      </c>
      <c r="G6" s="152"/>
      <c r="H6" s="127"/>
      <c r="I6" s="158">
        <f>IF( ((((D6*G6)-F6)*H6)*27154)&lt;0,0,((((D6*G6)-F6)*H6)*27154))</f>
        <v>0</v>
      </c>
      <c r="J6" s="46"/>
      <c r="K6" s="159"/>
      <c r="L6" s="48"/>
      <c r="M6" s="162" t="s">
        <v>19</v>
      </c>
      <c r="N6" s="165"/>
    </row>
    <row r="7" spans="1:15" ht="15" x14ac:dyDescent="0.2">
      <c r="A7" s="3"/>
      <c r="B7" s="123" t="s">
        <v>20</v>
      </c>
      <c r="C7" s="128"/>
      <c r="D7" s="119">
        <f>C7*28</f>
        <v>0</v>
      </c>
      <c r="E7" s="128"/>
      <c r="F7" s="119">
        <f t="shared" ref="F7:F17" si="0">E7*0.5</f>
        <v>0</v>
      </c>
      <c r="G7" s="153"/>
      <c r="H7" s="128"/>
      <c r="I7" s="158">
        <f t="shared" ref="I7:I17" si="1">IF( ((((D7*G7)-F7)*H7)*27154)&lt;0,0,((((D7*G7)-F7)*H7)*27154))</f>
        <v>0</v>
      </c>
      <c r="J7" s="46"/>
      <c r="K7" s="160"/>
      <c r="L7" s="48"/>
      <c r="M7" s="163" t="s">
        <v>20</v>
      </c>
      <c r="N7" s="166"/>
    </row>
    <row r="8" spans="1:15" ht="15" x14ac:dyDescent="0.2">
      <c r="A8" s="3"/>
      <c r="B8" s="124" t="s">
        <v>21</v>
      </c>
      <c r="C8" s="129"/>
      <c r="D8" s="120">
        <f>C8*31</f>
        <v>0</v>
      </c>
      <c r="E8" s="129"/>
      <c r="F8" s="120">
        <f t="shared" si="0"/>
        <v>0</v>
      </c>
      <c r="G8" s="154"/>
      <c r="H8" s="129"/>
      <c r="I8" s="158">
        <f t="shared" si="1"/>
        <v>0</v>
      </c>
      <c r="J8" s="46"/>
      <c r="K8" s="160"/>
      <c r="L8" s="48"/>
      <c r="M8" s="163" t="s">
        <v>21</v>
      </c>
      <c r="N8" s="167"/>
    </row>
    <row r="9" spans="1:15" ht="15" x14ac:dyDescent="0.2">
      <c r="A9" s="3"/>
      <c r="B9" s="125" t="s">
        <v>22</v>
      </c>
      <c r="C9" s="128"/>
      <c r="D9" s="119">
        <f>C9*30</f>
        <v>0</v>
      </c>
      <c r="E9" s="128"/>
      <c r="F9" s="119">
        <f t="shared" si="0"/>
        <v>0</v>
      </c>
      <c r="G9" s="153"/>
      <c r="H9" s="128"/>
      <c r="I9" s="158">
        <f t="shared" si="1"/>
        <v>0</v>
      </c>
      <c r="J9" s="46"/>
      <c r="K9" s="160"/>
      <c r="L9" s="48"/>
      <c r="M9" s="163" t="s">
        <v>22</v>
      </c>
      <c r="N9" s="168"/>
    </row>
    <row r="10" spans="1:15" ht="15" x14ac:dyDescent="0.2">
      <c r="A10" s="3"/>
      <c r="B10" s="123" t="s">
        <v>23</v>
      </c>
      <c r="C10" s="128"/>
      <c r="D10" s="119">
        <f>C10*31</f>
        <v>0</v>
      </c>
      <c r="E10" s="128"/>
      <c r="F10" s="119">
        <f t="shared" si="0"/>
        <v>0</v>
      </c>
      <c r="G10" s="153"/>
      <c r="H10" s="128"/>
      <c r="I10" s="158">
        <f t="shared" si="1"/>
        <v>0</v>
      </c>
      <c r="J10" s="46"/>
      <c r="K10" s="160"/>
      <c r="L10" s="48"/>
      <c r="M10" s="164" t="s">
        <v>23</v>
      </c>
      <c r="N10" s="169"/>
    </row>
    <row r="11" spans="1:15" ht="15" x14ac:dyDescent="0.2">
      <c r="A11" s="3"/>
      <c r="B11" s="124" t="s">
        <v>24</v>
      </c>
      <c r="C11" s="129"/>
      <c r="D11" s="120">
        <f>C11*30</f>
        <v>0</v>
      </c>
      <c r="E11" s="129"/>
      <c r="F11" s="120">
        <f t="shared" si="0"/>
        <v>0</v>
      </c>
      <c r="G11" s="154"/>
      <c r="H11" s="129"/>
      <c r="I11" s="158">
        <f t="shared" si="1"/>
        <v>0</v>
      </c>
      <c r="J11" s="46"/>
      <c r="K11" s="160"/>
      <c r="L11" s="48"/>
      <c r="M11" s="163" t="s">
        <v>24</v>
      </c>
      <c r="N11" s="167"/>
    </row>
    <row r="12" spans="1:15" ht="15" x14ac:dyDescent="0.2">
      <c r="A12" s="3"/>
      <c r="B12" s="125" t="s">
        <v>25</v>
      </c>
      <c r="C12" s="128"/>
      <c r="D12" s="119">
        <f>C12*31</f>
        <v>0</v>
      </c>
      <c r="E12" s="128"/>
      <c r="F12" s="119">
        <f t="shared" si="0"/>
        <v>0</v>
      </c>
      <c r="G12" s="153"/>
      <c r="H12" s="128"/>
      <c r="I12" s="158">
        <f t="shared" si="1"/>
        <v>0</v>
      </c>
      <c r="J12" s="46"/>
      <c r="K12" s="160"/>
      <c r="L12" s="48"/>
      <c r="M12" s="163" t="s">
        <v>25</v>
      </c>
      <c r="N12" s="168"/>
    </row>
    <row r="13" spans="1:15" ht="15" x14ac:dyDescent="0.2">
      <c r="A13" s="3"/>
      <c r="B13" s="125" t="s">
        <v>26</v>
      </c>
      <c r="C13" s="128"/>
      <c r="D13" s="119">
        <f>C13*31</f>
        <v>0</v>
      </c>
      <c r="E13" s="128"/>
      <c r="F13" s="119">
        <f t="shared" si="0"/>
        <v>0</v>
      </c>
      <c r="G13" s="153"/>
      <c r="H13" s="128"/>
      <c r="I13" s="158">
        <f t="shared" si="1"/>
        <v>0</v>
      </c>
      <c r="J13" s="46"/>
      <c r="K13" s="160"/>
      <c r="L13" s="48"/>
      <c r="M13" s="163" t="s">
        <v>26</v>
      </c>
      <c r="N13" s="168"/>
    </row>
    <row r="14" spans="1:15" ht="15" x14ac:dyDescent="0.2">
      <c r="A14" s="3"/>
      <c r="B14" s="125" t="s">
        <v>27</v>
      </c>
      <c r="C14" s="128"/>
      <c r="D14" s="119">
        <f>C14*30</f>
        <v>0</v>
      </c>
      <c r="E14" s="128"/>
      <c r="F14" s="119">
        <f t="shared" si="0"/>
        <v>0</v>
      </c>
      <c r="G14" s="153"/>
      <c r="H14" s="128"/>
      <c r="I14" s="158">
        <f t="shared" si="1"/>
        <v>0</v>
      </c>
      <c r="J14" s="46"/>
      <c r="K14" s="160"/>
      <c r="L14" s="48"/>
      <c r="M14" s="163" t="s">
        <v>27</v>
      </c>
      <c r="N14" s="168"/>
    </row>
    <row r="15" spans="1:15" ht="15" x14ac:dyDescent="0.2">
      <c r="A15" s="3"/>
      <c r="B15" s="125" t="s">
        <v>28</v>
      </c>
      <c r="C15" s="128"/>
      <c r="D15" s="119">
        <f>C15*31</f>
        <v>0</v>
      </c>
      <c r="E15" s="128"/>
      <c r="F15" s="119">
        <f t="shared" si="0"/>
        <v>0</v>
      </c>
      <c r="G15" s="153"/>
      <c r="H15" s="128"/>
      <c r="I15" s="158">
        <f t="shared" si="1"/>
        <v>0</v>
      </c>
      <c r="J15" s="46"/>
      <c r="K15" s="160"/>
      <c r="L15" s="48"/>
      <c r="M15" s="164" t="s">
        <v>28</v>
      </c>
      <c r="N15" s="169"/>
    </row>
    <row r="16" spans="1:15" ht="15" x14ac:dyDescent="0.2">
      <c r="A16" s="3"/>
      <c r="B16" s="125" t="s">
        <v>29</v>
      </c>
      <c r="C16" s="128"/>
      <c r="D16" s="119">
        <f>C16*30</f>
        <v>0</v>
      </c>
      <c r="E16" s="128"/>
      <c r="F16" s="119">
        <f t="shared" si="0"/>
        <v>0</v>
      </c>
      <c r="G16" s="153"/>
      <c r="H16" s="128"/>
      <c r="I16" s="158">
        <f t="shared" si="1"/>
        <v>0</v>
      </c>
      <c r="J16" s="46"/>
      <c r="K16" s="160"/>
      <c r="L16" s="48"/>
      <c r="M16" s="163" t="s">
        <v>29</v>
      </c>
      <c r="N16" s="167"/>
    </row>
    <row r="17" spans="1:14" ht="15" x14ac:dyDescent="0.2">
      <c r="A17" s="3"/>
      <c r="B17" s="126" t="s">
        <v>30</v>
      </c>
      <c r="C17" s="130"/>
      <c r="D17" s="121">
        <f>C17*31</f>
        <v>0</v>
      </c>
      <c r="E17" s="130"/>
      <c r="F17" s="121">
        <f t="shared" si="0"/>
        <v>0</v>
      </c>
      <c r="G17" s="155"/>
      <c r="H17" s="130"/>
      <c r="I17" s="158">
        <f t="shared" si="1"/>
        <v>0</v>
      </c>
      <c r="J17" s="56"/>
      <c r="K17" s="161"/>
      <c r="L17" s="57"/>
      <c r="M17" s="220" t="s">
        <v>30</v>
      </c>
      <c r="N17" s="170"/>
    </row>
    <row r="18" spans="1:14" ht="6" customHeight="1" x14ac:dyDescent="0.2">
      <c r="A18" s="3"/>
      <c r="B18" s="179"/>
      <c r="C18" s="180"/>
      <c r="D18" s="181"/>
      <c r="E18" s="226"/>
      <c r="F18" s="226"/>
      <c r="G18" s="182"/>
      <c r="H18" s="183"/>
      <c r="I18" s="184"/>
      <c r="J18" s="184"/>
      <c r="K18" s="184"/>
      <c r="L18" s="184"/>
      <c r="M18" s="184"/>
      <c r="N18" s="185"/>
    </row>
    <row r="19" spans="1:14" ht="15.75" x14ac:dyDescent="0.25">
      <c r="A19" s="82"/>
      <c r="B19" s="176" t="s">
        <v>18</v>
      </c>
      <c r="C19" s="177">
        <f>SUM(C6:C17)</f>
        <v>0</v>
      </c>
      <c r="D19" s="178">
        <f>SUM(D6:D17)</f>
        <v>0</v>
      </c>
      <c r="E19" s="178">
        <f>SUM(E6:E17)</f>
        <v>0</v>
      </c>
      <c r="F19" s="178">
        <f>SUM(F6:F17)</f>
        <v>0</v>
      </c>
      <c r="G19" s="186"/>
      <c r="H19" s="207"/>
      <c r="I19" s="174">
        <f>SUM(I6:I17)</f>
        <v>0</v>
      </c>
      <c r="J19" s="214" t="s">
        <v>16</v>
      </c>
      <c r="K19" s="172">
        <f>SUM(K6:K17)</f>
        <v>0</v>
      </c>
      <c r="L19" s="213"/>
      <c r="M19" s="187" t="s">
        <v>18</v>
      </c>
      <c r="N19" s="171">
        <f>SUM(N6:N17)</f>
        <v>0</v>
      </c>
    </row>
    <row r="20" spans="1:14" ht="16.5" thickBot="1" x14ac:dyDescent="0.3">
      <c r="A20" s="3"/>
      <c r="B20" s="188"/>
      <c r="C20" s="189"/>
      <c r="D20" s="189"/>
      <c r="E20" s="227"/>
      <c r="F20" s="189"/>
      <c r="G20" s="190"/>
      <c r="H20" s="208"/>
      <c r="I20" s="175">
        <f>I19/325851</f>
        <v>0</v>
      </c>
      <c r="J20" s="215" t="s">
        <v>17</v>
      </c>
      <c r="K20" s="173">
        <f>K19/325851</f>
        <v>0</v>
      </c>
      <c r="L20" s="213"/>
      <c r="M20" s="189"/>
      <c r="N20" s="192"/>
    </row>
    <row r="21" spans="1:14" ht="16.5" thickBot="1" x14ac:dyDescent="0.3">
      <c r="A21" s="3"/>
      <c r="B21" s="193"/>
      <c r="C21" s="194"/>
      <c r="D21" s="194"/>
      <c r="E21" s="194"/>
      <c r="F21" s="194"/>
      <c r="G21" s="194"/>
      <c r="H21" s="195"/>
      <c r="I21" s="196"/>
      <c r="J21" s="197"/>
      <c r="K21" s="198"/>
      <c r="L21" s="199"/>
      <c r="M21" s="194"/>
      <c r="N21" s="200"/>
    </row>
    <row r="22" spans="1:14" ht="15" x14ac:dyDescent="0.2">
      <c r="A22" s="3"/>
      <c r="B22" s="201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</row>
    <row r="23" spans="1:14" ht="18.75" x14ac:dyDescent="0.35">
      <c r="A23" s="3"/>
      <c r="B23" s="219" t="s">
        <v>44</v>
      </c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</row>
    <row r="24" spans="1:14" ht="16.5" x14ac:dyDescent="0.2">
      <c r="A24" s="3"/>
      <c r="B24" s="203" t="s">
        <v>12</v>
      </c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</row>
    <row r="25" spans="1:14" ht="16.5" x14ac:dyDescent="0.2">
      <c r="A25" s="3"/>
      <c r="B25" s="204" t="s">
        <v>40</v>
      </c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</row>
    <row r="26" spans="1:14" ht="16.5" x14ac:dyDescent="0.2">
      <c r="A26" s="3"/>
      <c r="B26" s="203" t="s">
        <v>51</v>
      </c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</row>
    <row r="27" spans="1:14" ht="18.75" x14ac:dyDescent="0.35">
      <c r="A27" s="3"/>
      <c r="B27" s="205" t="s">
        <v>50</v>
      </c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</row>
    <row r="28" spans="1:14" ht="8.25" customHeight="1" x14ac:dyDescent="0.2">
      <c r="A28" s="3"/>
      <c r="B28" s="206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</row>
    <row r="29" spans="1:14" ht="14.25" x14ac:dyDescent="0.2">
      <c r="A29" s="3"/>
      <c r="B29" s="203" t="s">
        <v>3</v>
      </c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</row>
    <row r="30" spans="1:14" ht="14.25" x14ac:dyDescent="0.2">
      <c r="A30" s="3"/>
      <c r="B30" s="203" t="s">
        <v>4</v>
      </c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</row>
    <row r="31" spans="1:14" x14ac:dyDescent="0.2"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</row>
    <row r="32" spans="1:14" x14ac:dyDescent="0.2"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</row>
  </sheetData>
  <sheetProtection password="85F9" sheet="1" objects="1" scenarios="1" selectLockedCells="1"/>
  <mergeCells count="9">
    <mergeCell ref="B29:N29"/>
    <mergeCell ref="B30:N30"/>
    <mergeCell ref="M5:N5"/>
    <mergeCell ref="B23:N23"/>
    <mergeCell ref="B24:N24"/>
    <mergeCell ref="B25:N25"/>
    <mergeCell ref="B26:N26"/>
    <mergeCell ref="B27:N27"/>
    <mergeCell ref="B2:N3"/>
  </mergeCells>
  <hyperlinks>
    <hyperlink ref="B23" r:id="rId1" display="w = Historical reference evapotranspiration (http://www.rainmaster.com/historicET.aspx)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workbookViewId="0">
      <selection activeCell="C6" sqref="C6"/>
    </sheetView>
  </sheetViews>
  <sheetFormatPr defaultRowHeight="12.75" x14ac:dyDescent="0.2"/>
  <cols>
    <col min="1" max="1" width="5" customWidth="1"/>
    <col min="2" max="2" width="8.5703125" customWidth="1"/>
    <col min="3" max="11" width="16.42578125" customWidth="1"/>
    <col min="12" max="12" width="1.42578125" customWidth="1"/>
  </cols>
  <sheetData>
    <row r="1" spans="1:13" ht="45" customHeight="1" thickBot="1" x14ac:dyDescent="0.25">
      <c r="A1" s="131"/>
      <c r="B1" s="132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3"/>
    </row>
    <row r="2" spans="1:13" ht="12.75" customHeight="1" x14ac:dyDescent="0.2">
      <c r="A2" s="131"/>
      <c r="B2" s="134" t="s">
        <v>39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3"/>
    </row>
    <row r="3" spans="1:13" ht="12.75" customHeight="1" x14ac:dyDescent="0.2">
      <c r="A3" s="131"/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3"/>
    </row>
    <row r="4" spans="1:13" ht="15.75" x14ac:dyDescent="0.25">
      <c r="A4" s="131"/>
      <c r="B4" s="140" t="s">
        <v>2</v>
      </c>
      <c r="C4" s="141"/>
      <c r="D4" s="142"/>
      <c r="E4" s="141"/>
      <c r="F4" s="142"/>
      <c r="G4" s="143"/>
      <c r="H4" s="142"/>
      <c r="I4" s="144"/>
      <c r="J4" s="145"/>
      <c r="K4" s="145"/>
      <c r="L4" s="212"/>
      <c r="M4" s="133"/>
    </row>
    <row r="5" spans="1:13" ht="47.25" customHeight="1" x14ac:dyDescent="0.2">
      <c r="A5" s="132"/>
      <c r="B5" s="147" t="s">
        <v>13</v>
      </c>
      <c r="C5" s="148" t="s">
        <v>41</v>
      </c>
      <c r="D5" s="148" t="s">
        <v>42</v>
      </c>
      <c r="E5" s="149" t="s">
        <v>32</v>
      </c>
      <c r="F5" s="149" t="s">
        <v>46</v>
      </c>
      <c r="G5" s="149" t="s">
        <v>11</v>
      </c>
      <c r="H5" s="149" t="s">
        <v>38</v>
      </c>
      <c r="I5" s="149" t="s">
        <v>6</v>
      </c>
      <c r="J5" s="149"/>
      <c r="K5" s="149" t="s">
        <v>31</v>
      </c>
      <c r="L5" s="211"/>
      <c r="M5" s="133"/>
    </row>
    <row r="6" spans="1:13" ht="15" x14ac:dyDescent="0.2">
      <c r="A6" s="3"/>
      <c r="B6" s="122" t="s">
        <v>19</v>
      </c>
      <c r="C6" s="127"/>
      <c r="D6" s="119">
        <f>C6*28</f>
        <v>0</v>
      </c>
      <c r="E6" s="127"/>
      <c r="F6" s="118">
        <f>E6*0.5</f>
        <v>0</v>
      </c>
      <c r="G6" s="152"/>
      <c r="H6" s="127"/>
      <c r="I6" s="156">
        <f>IF( (((D6*G6)-F6)*H6*27154)&lt;0,0, (((D6*G6)-F6)*H6*27154))</f>
        <v>0</v>
      </c>
      <c r="J6" s="46"/>
      <c r="K6" s="159"/>
      <c r="L6" s="49"/>
    </row>
    <row r="7" spans="1:13" ht="15" x14ac:dyDescent="0.2">
      <c r="A7" s="3"/>
      <c r="B7" s="123" t="s">
        <v>20</v>
      </c>
      <c r="C7" s="128"/>
      <c r="D7" s="119">
        <f>C7*28</f>
        <v>0</v>
      </c>
      <c r="E7" s="128"/>
      <c r="F7" s="119">
        <f t="shared" ref="F7:F17" si="0">E7*0.5</f>
        <v>0</v>
      </c>
      <c r="G7" s="153"/>
      <c r="H7" s="128"/>
      <c r="I7" s="157">
        <f t="shared" ref="I7:I17" si="1">IF( (((D7*G7)-F7)*H7*27154)&lt;0,0, (((D7*G7)-F7)*H7*27154))</f>
        <v>0</v>
      </c>
      <c r="J7" s="46"/>
      <c r="K7" s="160"/>
      <c r="L7" s="50"/>
    </row>
    <row r="8" spans="1:13" ht="15" x14ac:dyDescent="0.2">
      <c r="A8" s="3"/>
      <c r="B8" s="124" t="s">
        <v>21</v>
      </c>
      <c r="C8" s="129"/>
      <c r="D8" s="120">
        <f>C8*31</f>
        <v>0</v>
      </c>
      <c r="E8" s="129"/>
      <c r="F8" s="120">
        <f t="shared" si="0"/>
        <v>0</v>
      </c>
      <c r="G8" s="154"/>
      <c r="H8" s="129"/>
      <c r="I8" s="157">
        <f t="shared" si="1"/>
        <v>0</v>
      </c>
      <c r="J8" s="46"/>
      <c r="K8" s="160"/>
      <c r="L8" s="50"/>
    </row>
    <row r="9" spans="1:13" ht="15" x14ac:dyDescent="0.2">
      <c r="A9" s="3"/>
      <c r="B9" s="125" t="s">
        <v>22</v>
      </c>
      <c r="C9" s="128"/>
      <c r="D9" s="119">
        <f>C9*30</f>
        <v>0</v>
      </c>
      <c r="E9" s="128"/>
      <c r="F9" s="119">
        <f t="shared" si="0"/>
        <v>0</v>
      </c>
      <c r="G9" s="153"/>
      <c r="H9" s="128"/>
      <c r="I9" s="157">
        <f t="shared" si="1"/>
        <v>0</v>
      </c>
      <c r="J9" s="46"/>
      <c r="K9" s="160"/>
      <c r="L9" s="50"/>
    </row>
    <row r="10" spans="1:13" ht="15" x14ac:dyDescent="0.2">
      <c r="A10" s="3"/>
      <c r="B10" s="123" t="s">
        <v>23</v>
      </c>
      <c r="C10" s="128"/>
      <c r="D10" s="119">
        <f>C10*31</f>
        <v>0</v>
      </c>
      <c r="E10" s="128"/>
      <c r="F10" s="119">
        <f t="shared" si="0"/>
        <v>0</v>
      </c>
      <c r="G10" s="153"/>
      <c r="H10" s="128"/>
      <c r="I10" s="157">
        <f t="shared" si="1"/>
        <v>0</v>
      </c>
      <c r="J10" s="46"/>
      <c r="K10" s="160"/>
      <c r="L10" s="50"/>
    </row>
    <row r="11" spans="1:13" ht="15" x14ac:dyDescent="0.2">
      <c r="A11" s="3"/>
      <c r="B11" s="124" t="s">
        <v>24</v>
      </c>
      <c r="C11" s="129"/>
      <c r="D11" s="120">
        <f>C11*30</f>
        <v>0</v>
      </c>
      <c r="E11" s="129"/>
      <c r="F11" s="120">
        <f t="shared" si="0"/>
        <v>0</v>
      </c>
      <c r="G11" s="154"/>
      <c r="H11" s="129"/>
      <c r="I11" s="157">
        <f t="shared" si="1"/>
        <v>0</v>
      </c>
      <c r="J11" s="46"/>
      <c r="K11" s="160"/>
      <c r="L11" s="50"/>
    </row>
    <row r="12" spans="1:13" ht="15" x14ac:dyDescent="0.2">
      <c r="A12" s="3"/>
      <c r="B12" s="125" t="s">
        <v>25</v>
      </c>
      <c r="C12" s="128"/>
      <c r="D12" s="119">
        <f>C12*31</f>
        <v>0</v>
      </c>
      <c r="E12" s="128"/>
      <c r="F12" s="119">
        <f t="shared" si="0"/>
        <v>0</v>
      </c>
      <c r="G12" s="153"/>
      <c r="H12" s="128"/>
      <c r="I12" s="157">
        <f t="shared" si="1"/>
        <v>0</v>
      </c>
      <c r="J12" s="46"/>
      <c r="K12" s="160"/>
      <c r="L12" s="50"/>
    </row>
    <row r="13" spans="1:13" ht="15" x14ac:dyDescent="0.2">
      <c r="A13" s="3"/>
      <c r="B13" s="125" t="s">
        <v>26</v>
      </c>
      <c r="C13" s="128"/>
      <c r="D13" s="119">
        <f>C13*31</f>
        <v>0</v>
      </c>
      <c r="E13" s="128"/>
      <c r="F13" s="119">
        <f t="shared" si="0"/>
        <v>0</v>
      </c>
      <c r="G13" s="153"/>
      <c r="H13" s="128"/>
      <c r="I13" s="157">
        <f t="shared" si="1"/>
        <v>0</v>
      </c>
      <c r="J13" s="46"/>
      <c r="K13" s="160"/>
      <c r="L13" s="50"/>
    </row>
    <row r="14" spans="1:13" ht="15" x14ac:dyDescent="0.2">
      <c r="A14" s="3"/>
      <c r="B14" s="125" t="s">
        <v>27</v>
      </c>
      <c r="C14" s="128"/>
      <c r="D14" s="119">
        <f>C14*30</f>
        <v>0</v>
      </c>
      <c r="E14" s="128"/>
      <c r="F14" s="119">
        <f t="shared" si="0"/>
        <v>0</v>
      </c>
      <c r="G14" s="153"/>
      <c r="H14" s="128"/>
      <c r="I14" s="157">
        <f t="shared" si="1"/>
        <v>0</v>
      </c>
      <c r="J14" s="46"/>
      <c r="K14" s="160"/>
      <c r="L14" s="50"/>
    </row>
    <row r="15" spans="1:13" ht="15" x14ac:dyDescent="0.2">
      <c r="A15" s="3"/>
      <c r="B15" s="125" t="s">
        <v>28</v>
      </c>
      <c r="C15" s="128"/>
      <c r="D15" s="119">
        <f>C15*31</f>
        <v>0</v>
      </c>
      <c r="E15" s="128"/>
      <c r="F15" s="119">
        <f t="shared" si="0"/>
        <v>0</v>
      </c>
      <c r="G15" s="153"/>
      <c r="H15" s="128"/>
      <c r="I15" s="157">
        <f t="shared" si="1"/>
        <v>0</v>
      </c>
      <c r="J15" s="46"/>
      <c r="K15" s="160"/>
      <c r="L15" s="50"/>
    </row>
    <row r="16" spans="1:13" ht="15" x14ac:dyDescent="0.2">
      <c r="A16" s="3"/>
      <c r="B16" s="125" t="s">
        <v>29</v>
      </c>
      <c r="C16" s="128"/>
      <c r="D16" s="119">
        <f>C16*30</f>
        <v>0</v>
      </c>
      <c r="E16" s="128"/>
      <c r="F16" s="119">
        <f t="shared" si="0"/>
        <v>0</v>
      </c>
      <c r="G16" s="153"/>
      <c r="H16" s="128"/>
      <c r="I16" s="157">
        <f t="shared" si="1"/>
        <v>0</v>
      </c>
      <c r="J16" s="46"/>
      <c r="K16" s="160"/>
      <c r="L16" s="50"/>
    </row>
    <row r="17" spans="1:12" ht="15" x14ac:dyDescent="0.2">
      <c r="A17" s="3"/>
      <c r="B17" s="126" t="s">
        <v>30</v>
      </c>
      <c r="C17" s="130"/>
      <c r="D17" s="121">
        <f>C17*31</f>
        <v>0</v>
      </c>
      <c r="E17" s="130"/>
      <c r="F17" s="121">
        <f t="shared" si="0"/>
        <v>0</v>
      </c>
      <c r="G17" s="155"/>
      <c r="H17" s="130"/>
      <c r="I17" s="158">
        <f t="shared" si="1"/>
        <v>0</v>
      </c>
      <c r="J17" s="56"/>
      <c r="K17" s="161"/>
      <c r="L17" s="58"/>
    </row>
    <row r="18" spans="1:12" ht="6" customHeight="1" x14ac:dyDescent="0.2">
      <c r="A18" s="3"/>
      <c r="B18" s="179"/>
      <c r="C18" s="231"/>
      <c r="D18" s="181"/>
      <c r="E18" s="226"/>
      <c r="F18" s="181"/>
      <c r="G18" s="182"/>
      <c r="H18" s="183"/>
      <c r="I18" s="184"/>
      <c r="J18" s="184"/>
      <c r="K18" s="184"/>
      <c r="L18" s="184"/>
    </row>
    <row r="19" spans="1:12" ht="15.75" x14ac:dyDescent="0.25">
      <c r="A19" s="82"/>
      <c r="B19" s="176" t="s">
        <v>18</v>
      </c>
      <c r="C19" s="178">
        <f>SUM(C6:C17)</f>
        <v>0</v>
      </c>
      <c r="D19" s="178">
        <f>SUM(D6:D17)</f>
        <v>0</v>
      </c>
      <c r="E19" s="178">
        <f>SUM(E6:E17)</f>
        <v>0</v>
      </c>
      <c r="F19" s="178">
        <f>SUM(F6:F17)</f>
        <v>0</v>
      </c>
      <c r="G19" s="186"/>
      <c r="H19" s="207"/>
      <c r="I19" s="174">
        <f>SUM(I6:I17)</f>
        <v>0</v>
      </c>
      <c r="J19" s="210" t="s">
        <v>16</v>
      </c>
      <c r="K19" s="172">
        <f>SUM(K6:K17)</f>
        <v>0</v>
      </c>
      <c r="L19" s="180"/>
    </row>
    <row r="20" spans="1:12" ht="16.5" thickBot="1" x14ac:dyDescent="0.3">
      <c r="A20" s="3"/>
      <c r="B20" s="188"/>
      <c r="C20" s="189"/>
      <c r="D20" s="189"/>
      <c r="E20" s="189"/>
      <c r="F20" s="189"/>
      <c r="G20" s="190"/>
      <c r="H20" s="208"/>
      <c r="I20" s="175">
        <f>I19/325851</f>
        <v>0</v>
      </c>
      <c r="J20" s="209" t="s">
        <v>17</v>
      </c>
      <c r="K20" s="173">
        <f>K19/325851</f>
        <v>0</v>
      </c>
      <c r="L20" s="191"/>
    </row>
    <row r="21" spans="1:12" ht="16.5" thickBot="1" x14ac:dyDescent="0.3">
      <c r="A21" s="3"/>
      <c r="B21" s="193"/>
      <c r="C21" s="194"/>
      <c r="D21" s="194"/>
      <c r="E21" s="194"/>
      <c r="F21" s="194"/>
      <c r="G21" s="194"/>
      <c r="H21" s="195"/>
      <c r="I21" s="196"/>
      <c r="J21" s="197"/>
      <c r="K21" s="198"/>
      <c r="L21" s="197"/>
    </row>
    <row r="22" spans="1:12" ht="15" x14ac:dyDescent="0.2">
      <c r="A22" s="3"/>
      <c r="B22" s="201"/>
      <c r="C22" s="202"/>
      <c r="D22" s="202"/>
      <c r="E22" s="202"/>
      <c r="F22" s="202"/>
      <c r="G22" s="202"/>
      <c r="H22" s="202"/>
      <c r="I22" s="202"/>
      <c r="J22" s="202"/>
      <c r="K22" s="202"/>
      <c r="L22" s="202"/>
    </row>
    <row r="23" spans="1:12" ht="18.75" x14ac:dyDescent="0.35">
      <c r="A23" s="3"/>
      <c r="B23" s="219" t="s">
        <v>44</v>
      </c>
      <c r="C23" s="219"/>
      <c r="D23" s="219"/>
      <c r="E23" s="219"/>
      <c r="F23" s="219"/>
      <c r="G23" s="219"/>
      <c r="H23" s="219"/>
      <c r="I23" s="219"/>
      <c r="J23" s="219"/>
      <c r="K23" s="219"/>
      <c r="L23" s="219"/>
    </row>
    <row r="24" spans="1:12" ht="16.5" x14ac:dyDescent="0.2">
      <c r="A24" s="3"/>
      <c r="B24" s="203" t="s">
        <v>12</v>
      </c>
      <c r="C24" s="203"/>
      <c r="D24" s="203"/>
      <c r="E24" s="203"/>
      <c r="F24" s="203"/>
      <c r="G24" s="203"/>
      <c r="H24" s="203"/>
      <c r="I24" s="203"/>
      <c r="J24" s="203"/>
      <c r="K24" s="203"/>
      <c r="L24" s="203"/>
    </row>
    <row r="25" spans="1:12" ht="16.5" x14ac:dyDescent="0.2">
      <c r="A25" s="3"/>
      <c r="B25" s="204" t="s">
        <v>40</v>
      </c>
      <c r="C25" s="204"/>
      <c r="D25" s="204"/>
      <c r="E25" s="204"/>
      <c r="F25" s="204"/>
      <c r="G25" s="204"/>
      <c r="H25" s="204"/>
      <c r="I25" s="204"/>
      <c r="J25" s="204"/>
      <c r="K25" s="204"/>
      <c r="L25" s="204"/>
    </row>
    <row r="26" spans="1:12" ht="16.5" x14ac:dyDescent="0.2">
      <c r="A26" s="3"/>
      <c r="B26" s="203" t="s">
        <v>51</v>
      </c>
      <c r="C26" s="203"/>
      <c r="D26" s="203"/>
      <c r="E26" s="203"/>
      <c r="F26" s="203"/>
      <c r="G26" s="203"/>
      <c r="H26" s="203"/>
      <c r="I26" s="203"/>
      <c r="J26" s="203"/>
      <c r="K26" s="203"/>
      <c r="L26" s="203"/>
    </row>
    <row r="27" spans="1:12" ht="18.75" x14ac:dyDescent="0.35">
      <c r="A27" s="3"/>
      <c r="B27" s="205" t="s">
        <v>49</v>
      </c>
      <c r="C27" s="205"/>
      <c r="D27" s="205"/>
      <c r="E27" s="205"/>
      <c r="F27" s="205"/>
      <c r="G27" s="205"/>
      <c r="H27" s="205"/>
      <c r="I27" s="205"/>
      <c r="J27" s="205"/>
      <c r="K27" s="205"/>
      <c r="L27" s="205"/>
    </row>
    <row r="28" spans="1:12" ht="8.25" customHeight="1" x14ac:dyDescent="0.2">
      <c r="A28" s="3"/>
      <c r="B28" s="206"/>
      <c r="C28" s="202"/>
      <c r="D28" s="202"/>
      <c r="E28" s="202"/>
      <c r="F28" s="202"/>
      <c r="G28" s="202"/>
      <c r="H28" s="202"/>
      <c r="I28" s="202"/>
      <c r="J28" s="202"/>
      <c r="K28" s="202"/>
      <c r="L28" s="202"/>
    </row>
    <row r="29" spans="1:12" ht="14.25" x14ac:dyDescent="0.2">
      <c r="A29" s="3"/>
      <c r="B29" s="203" t="s">
        <v>3</v>
      </c>
      <c r="C29" s="203"/>
      <c r="D29" s="203"/>
      <c r="E29" s="203"/>
      <c r="F29" s="203"/>
      <c r="G29" s="203"/>
      <c r="H29" s="203"/>
      <c r="I29" s="203"/>
      <c r="J29" s="203"/>
      <c r="K29" s="203"/>
      <c r="L29" s="203"/>
    </row>
    <row r="30" spans="1:12" ht="14.25" x14ac:dyDescent="0.2">
      <c r="A30" s="3"/>
      <c r="B30" s="203" t="s">
        <v>4</v>
      </c>
      <c r="C30" s="203"/>
      <c r="D30" s="203"/>
      <c r="E30" s="203"/>
      <c r="F30" s="203"/>
      <c r="G30" s="203"/>
      <c r="H30" s="203"/>
      <c r="I30" s="203"/>
      <c r="J30" s="203"/>
      <c r="K30" s="203"/>
      <c r="L30" s="203"/>
    </row>
    <row r="31" spans="1:12" x14ac:dyDescent="0.2"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</row>
    <row r="32" spans="1:12" x14ac:dyDescent="0.2"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</row>
  </sheetData>
  <sheetProtection password="85F9" sheet="1" objects="1" scenarios="1" selectLockedCells="1"/>
  <mergeCells count="8">
    <mergeCell ref="B27:L27"/>
    <mergeCell ref="B29:L29"/>
    <mergeCell ref="B30:L30"/>
    <mergeCell ref="B2:L3"/>
    <mergeCell ref="B23:L23"/>
    <mergeCell ref="B24:L24"/>
    <mergeCell ref="B25:L25"/>
    <mergeCell ref="B26:L26"/>
  </mergeCells>
  <hyperlinks>
    <hyperlink ref="B23" r:id="rId1" display="w = Historical reference evapotranspiration (http://www.rainmaster.com/historicET.aspx)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Water Budget Overview</vt:lpstr>
      <vt:lpstr>Instructions and Example</vt:lpstr>
      <vt:lpstr>Water Budget Average Rainfall</vt:lpstr>
      <vt:lpstr>Water Budget Actual Rainfall</vt:lpstr>
    </vt:vector>
  </TitlesOfParts>
  <Company>USGA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USGA</dc:creator>
  <cp:lastModifiedBy>Nicholas Dunlap</cp:lastModifiedBy>
  <cp:lastPrinted>2015-11-05T05:28:32Z</cp:lastPrinted>
  <dcterms:created xsi:type="dcterms:W3CDTF">2005-01-26T17:29:16Z</dcterms:created>
  <dcterms:modified xsi:type="dcterms:W3CDTF">2016-03-23T19:54:55Z</dcterms:modified>
</cp:coreProperties>
</file>